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447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<sst xmlns="http://schemas.openxmlformats.org/spreadsheetml/2006/main" count="320" uniqueCount="22">
  <si>
    <t>Pension Adjustment Calculation for 12 Month General Employees</t>
  </si>
  <si>
    <t>Year</t>
  </si>
  <si>
    <t>YMPE</t>
  </si>
  <si>
    <t>Days in the year</t>
  </si>
  <si>
    <t>Equivalent Salary General</t>
  </si>
  <si>
    <t>Equivalent Salary Emergency</t>
  </si>
  <si>
    <t>Maximum PA</t>
  </si>
  <si>
    <t>SIN</t>
  </si>
  <si>
    <t>Name</t>
  </si>
  <si>
    <t>Hired before January 1, 1993? (N or Y)</t>
  </si>
  <si>
    <t>Start Date for current year</t>
  </si>
  <si>
    <t>End Date for current year</t>
  </si>
  <si>
    <t>General or Emergency Member? (G or E)</t>
  </si>
  <si>
    <t>Potential Hours in year</t>
  </si>
  <si>
    <t>Actual Hours Worked during Year</t>
  </si>
  <si>
    <t>Actual Pensionable Salary for Year</t>
  </si>
  <si>
    <t>Annualized Salary</t>
  </si>
  <si>
    <t xml:space="preserve">Accrual Rate </t>
  </si>
  <si>
    <t>Pensionable Service for Year</t>
  </si>
  <si>
    <t>Benefit Earned</t>
  </si>
  <si>
    <t>Pension Adjustment</t>
  </si>
  <si>
    <t>G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</si>
</sst>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-* #,##0_-;\-* #,##0_-;_-* &quot;-&quot;??_-;_-@_-"/>
    <numFmt numFmtId="166" formatCode="dd\-mmm\-yyyy"/>
    <numFmt numFmtId="167" formatCode="_(* #,##0_);_(* \(#,##0\);_(* &quot;-&quot;??_);_(@_)"/>
    <numFmt numFmtId="168" formatCode="_(* #,##0.00_);_(* \(#,##0.00\);_(* &quot;-&quot;??_);_(@_)"/>
    <numFmt numFmtId="169" formatCode="_(* #,##0.0_);_(* \(#,##0.0\);_(* &quot;-&quot;??_);_(@_)"/>
    <numFmt numFmtId="170" formatCode="_(* #,##0.0000_);_(* \(#,##0.00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0" xfId="56" applyFont="1">
      <alignment/>
      <protection/>
    </xf>
    <xf numFmtId="0" fontId="19" fillId="0" borderId="0" xfId="56" applyFont="1" applyAlignment="1">
      <alignment wrapText="1"/>
      <protection/>
    </xf>
    <xf numFmtId="0" fontId="0" fillId="0" borderId="0" xfId="56" applyFont="1">
      <alignment/>
      <protection/>
    </xf>
    <xf numFmtId="0" fontId="41" fillId="0" borderId="0" xfId="56" applyFont="1">
      <alignment/>
      <protection/>
    </xf>
    <xf numFmtId="164" fontId="0" fillId="0" borderId="0" xfId="56" applyNumberFormat="1" applyFont="1">
      <alignment/>
      <protection/>
    </xf>
    <xf numFmtId="0" fontId="19" fillId="0" borderId="0" xfId="56" applyFont="1" applyAlignment="1">
      <alignment horizontal="left" wrapText="1"/>
      <protection/>
    </xf>
    <xf numFmtId="0" fontId="0" fillId="0" borderId="0" xfId="56" applyFont="1">
      <alignment/>
      <protection/>
    </xf>
    <xf numFmtId="0" fontId="21" fillId="0" borderId="0" xfId="56" applyFont="1" applyAlignment="1">
      <alignment wrapText="1"/>
      <protection/>
    </xf>
    <xf numFmtId="165" fontId="21" fillId="0" borderId="0" xfId="44" applyNumberFormat="1" applyFont="1" applyFill="1" applyBorder="1" applyAlignment="1">
      <alignment wrapText="1"/>
    </xf>
    <xf numFmtId="165" fontId="21" fillId="0" borderId="0" xfId="42" applyNumberFormat="1" applyFont="1" applyFill="1" applyBorder="1" applyAlignment="1">
      <alignment wrapText="1"/>
    </xf>
    <xf numFmtId="0" fontId="0" fillId="5" borderId="0" xfId="56" applyFont="1" applyFill="1">
      <alignment/>
      <protection/>
    </xf>
    <xf numFmtId="0" fontId="21" fillId="5" borderId="0" xfId="56" applyFont="1" applyFill="1" applyAlignment="1">
      <alignment wrapText="1"/>
      <protection/>
    </xf>
    <xf numFmtId="0" fontId="22" fillId="13" borderId="0" xfId="56" applyFont="1" applyFill="1" applyAlignment="1">
      <alignment wrapText="1"/>
      <protection/>
    </xf>
    <xf numFmtId="0" fontId="21" fillId="0" borderId="0" xfId="56" applyFont="1" applyAlignment="1">
      <alignment horizontal="center" wrapText="1"/>
      <protection/>
    </xf>
    <xf numFmtId="164" fontId="21" fillId="0" borderId="0" xfId="56" applyNumberFormat="1" applyFont="1" applyAlignment="1">
      <alignment wrapText="1"/>
      <protection/>
    </xf>
    <xf numFmtId="0" fontId="23" fillId="0" borderId="0" xfId="56" applyFont="1" applyAlignment="1">
      <alignment horizontal="left"/>
      <protection/>
    </xf>
    <xf numFmtId="167" fontId="21" fillId="0" borderId="0" xfId="44" applyNumberFormat="1" applyFont="1" applyFill="1" applyBorder="1" applyAlignment="1">
      <alignment/>
    </xf>
    <xf numFmtId="168" fontId="21" fillId="0" borderId="0" xfId="44" applyNumberFormat="1" applyFont="1" applyBorder="1" applyAlignment="1">
      <alignment wrapText="1"/>
    </xf>
    <xf numFmtId="169" fontId="21" fillId="0" borderId="0" xfId="44" applyNumberFormat="1" applyFont="1" applyBorder="1" applyAlignment="1">
      <alignment horizontal="right" wrapText="1"/>
    </xf>
    <xf numFmtId="170" fontId="21" fillId="0" borderId="0" xfId="44" applyNumberFormat="1" applyFont="1" applyBorder="1" applyAlignment="1">
      <alignment wrapText="1"/>
    </xf>
    <xf numFmtId="168" fontId="22" fillId="13" borderId="0" xfId="44" applyNumberFormat="1" applyFont="1" applyFill="1" applyBorder="1" applyAlignment="1">
      <alignment wrapText="1"/>
    </xf>
    <xf numFmtId="168" fontId="23" fillId="0" borderId="0" xfId="44" applyNumberFormat="1" applyFont="1" applyBorder="1" applyAlignment="1">
      <alignment wrapText="1"/>
    </xf>
    <xf numFmtId="164" fontId="23" fillId="0" borderId="0" xfId="44" applyNumberFormat="1" applyFont="1" applyBorder="1" applyAlignment="1">
      <alignment wrapText="1"/>
    </xf>
    <xf numFmtId="170" fontId="23" fillId="0" borderId="0" xfId="44" applyNumberFormat="1" applyFont="1" applyBorder="1" applyAlignment="1">
      <alignment wrapText="1"/>
    </xf>
    <xf numFmtId="43" fontId="21" fillId="0" borderId="0" xfId="44" applyFont="1" applyBorder="1" applyAlignment="1">
      <alignment wrapText="1"/>
    </xf>
    <xf numFmtId="2" fontId="21" fillId="0" borderId="0" xfId="56" applyNumberFormat="1" applyFont="1" applyAlignment="1">
      <alignment wrapText="1"/>
      <protection/>
    </xf>
    <xf numFmtId="170" fontId="21" fillId="0" borderId="0" xfId="56" applyNumberFormat="1" applyFont="1" applyAlignment="1">
      <alignment wrapText="1"/>
      <protection/>
    </xf>
    <xf numFmtId="0" fontId="0" fillId="5" borderId="0" xfId="56" applyFont="1" applyFill="1" applyProtection="1">
      <alignment/>
      <protection locked="0"/>
    </xf>
    <xf numFmtId="0" fontId="21" fillId="5" borderId="0" xfId="56" applyFont="1" applyFill="1" applyAlignment="1" applyProtection="1">
      <alignment horizontal="right" wrapText="1"/>
      <protection locked="0"/>
    </xf>
    <xf numFmtId="15" fontId="21" fillId="5" borderId="0" xfId="56" applyNumberFormat="1" applyFont="1" applyFill="1" applyAlignment="1" applyProtection="1">
      <alignment horizontal="center" wrapText="1"/>
      <protection locked="0"/>
    </xf>
    <xf numFmtId="166" fontId="21" fillId="5" borderId="0" xfId="56" applyNumberFormat="1" applyFont="1" applyFill="1" applyAlignment="1" applyProtection="1">
      <alignment wrapText="1"/>
      <protection locked="0"/>
    </xf>
    <xf numFmtId="0" fontId="21" fillId="5" borderId="0" xfId="56" applyFont="1" applyFill="1" applyAlignment="1" applyProtection="1">
      <alignment horizontal="center" wrapText="1"/>
      <protection locked="0"/>
    </xf>
    <xf numFmtId="167" fontId="21" fillId="5" borderId="0" xfId="44" applyNumberFormat="1" applyFont="1" applyFill="1" applyBorder="1" applyAlignment="1" applyProtection="1">
      <alignment wrapText="1"/>
      <protection locked="0"/>
    </xf>
    <xf numFmtId="168" fontId="21" fillId="5" borderId="0" xfId="44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ension%20Programs\MEPP\Reporting\Year%20End\2023\PA%20Calculators\2023%20PA%20Calculations%20Workbo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YMPE and CRA Max's"/>
      <sheetName val="Equivalent Salaries"/>
      <sheetName val="Max Sal and PA Current Year"/>
      <sheetName val="Max Sal and PA Next Year"/>
      <sheetName val="PA Emerg At or Over"/>
      <sheetName val="PA Emerg Below"/>
      <sheetName val="PA General At or Over"/>
      <sheetName val="PA General Below"/>
      <sheetName val="PAs 10 Month EEs"/>
      <sheetName val="PAs 12 Month EEs"/>
      <sheetName val="PA 10 Month EE"/>
      <sheetName val="PA 12 Month EE"/>
      <sheetName val="PA Seasonal EE"/>
    </sheetNames>
    <sheetDataSet>
      <sheetData sheetId="0">
        <row r="5">
          <cell r="C5">
            <v>2023</v>
          </cell>
        </row>
        <row r="7">
          <cell r="C7">
            <v>0.015</v>
          </cell>
        </row>
        <row r="8">
          <cell r="C8">
            <v>0.017</v>
          </cell>
        </row>
      </sheetData>
      <sheetData sheetId="1">
        <row r="3">
          <cell r="A3">
            <v>2021</v>
          </cell>
          <cell r="B3">
            <v>3245.56</v>
          </cell>
          <cell r="C3">
            <v>29210</v>
          </cell>
          <cell r="D3">
            <v>61600</v>
          </cell>
        </row>
        <row r="4">
          <cell r="A4">
            <v>2022</v>
          </cell>
          <cell r="B4">
            <v>3420</v>
          </cell>
          <cell r="C4">
            <v>30780</v>
          </cell>
          <cell r="D4">
            <v>64900</v>
          </cell>
        </row>
        <row r="5">
          <cell r="A5">
            <v>2023</v>
          </cell>
          <cell r="B5">
            <v>3506.67</v>
          </cell>
          <cell r="C5">
            <v>31560</v>
          </cell>
          <cell r="D5">
            <v>66600</v>
          </cell>
        </row>
        <row r="6">
          <cell r="A6">
            <v>2024</v>
          </cell>
          <cell r="B6">
            <v>3610</v>
          </cell>
          <cell r="C6">
            <v>32490</v>
          </cell>
          <cell r="D6">
            <v>68500</v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</sheetData>
      <sheetData sheetId="2">
        <row r="13">
          <cell r="B13">
            <v>93239.99999999999</v>
          </cell>
        </row>
        <row r="14">
          <cell r="B14">
            <v>155400.00000000006</v>
          </cell>
        </row>
      </sheetData>
      <sheetData sheetId="3">
        <row r="26">
          <cell r="B26">
            <v>30960.03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0"/>
  <sheetViews>
    <sheetView tabSelected="1" zoomScalePageLayoutView="0" workbookViewId="0" topLeftCell="A1">
      <selection activeCell="H309" activeCellId="1" sqref="A11:F309 H11:I309"/>
    </sheetView>
  </sheetViews>
  <sheetFormatPr defaultColWidth="9.140625" defaultRowHeight="15"/>
  <cols>
    <col min="1" max="1" width="12.8515625" style="3" customWidth="1"/>
    <col min="2" max="2" width="18.421875" style="3" customWidth="1"/>
    <col min="3" max="3" width="15.421875" style="3" customWidth="1"/>
    <col min="4" max="4" width="13.421875" style="3" customWidth="1"/>
    <col min="5" max="5" width="15.421875" style="3" customWidth="1"/>
    <col min="6" max="6" width="18.140625" style="3" customWidth="1"/>
    <col min="7" max="7" width="11.57421875" style="3" customWidth="1"/>
    <col min="8" max="8" width="12.421875" style="3" customWidth="1"/>
    <col min="9" max="9" width="12.8515625" style="3" customWidth="1"/>
    <col min="10" max="10" width="12.57421875" style="3" bestFit="1" customWidth="1"/>
    <col min="11" max="11" width="9.00390625" style="3" customWidth="1"/>
    <col min="12" max="12" width="13.57421875" style="3" customWidth="1"/>
    <col min="13" max="13" width="12.421875" style="3" customWidth="1"/>
    <col min="14" max="14" width="16.140625" style="4" customWidth="1"/>
    <col min="15" max="15" width="7.7109375" style="3" hidden="1" customWidth="1"/>
    <col min="16" max="16" width="8.7109375" style="3" hidden="1" customWidth="1"/>
    <col min="17" max="17" width="10.7109375" style="5" hidden="1" customWidth="1"/>
    <col min="18" max="18" width="14.57421875" style="3" hidden="1" customWidth="1"/>
    <col min="19" max="19" width="16.57421875" style="3" hidden="1" customWidth="1"/>
    <col min="20" max="20" width="13.00390625" style="3" customWidth="1"/>
    <col min="21" max="16384" width="9.00390625" style="3" customWidth="1"/>
  </cols>
  <sheetData>
    <row r="1" spans="1:5" ht="18.75" customHeight="1">
      <c r="A1" s="1" t="s">
        <v>0</v>
      </c>
      <c r="B1" s="2"/>
      <c r="C1" s="2"/>
      <c r="D1" s="2"/>
      <c r="E1" s="2"/>
    </row>
    <row r="2" spans="1:5" ht="18">
      <c r="A2" s="6"/>
      <c r="B2" s="6"/>
      <c r="C2" s="6"/>
      <c r="D2" s="6"/>
      <c r="E2" s="6"/>
    </row>
    <row r="3" spans="1:3" ht="18.75" customHeight="1">
      <c r="A3" s="7" t="s">
        <v>1</v>
      </c>
      <c r="C3" s="3">
        <f>+'[1]Instructions'!C5</f>
        <v>2023</v>
      </c>
    </row>
    <row r="4" spans="1:3" ht="15.75">
      <c r="A4" s="8" t="s">
        <v>2</v>
      </c>
      <c r="C4" s="9">
        <f>+VLOOKUP(C3,'[1]YMPE and CRA Max''s'!$A$3:$D$22,4,FALSE)</f>
        <v>66600</v>
      </c>
    </row>
    <row r="5" spans="1:3" ht="15.75">
      <c r="A5" s="7" t="s">
        <v>3</v>
      </c>
      <c r="C5" s="8">
        <v>365</v>
      </c>
    </row>
    <row r="6" spans="1:3" ht="15.75">
      <c r="A6" s="7" t="s">
        <v>4</v>
      </c>
      <c r="C6" s="9">
        <f>+'[1]Equivalent Salaries'!B13</f>
        <v>93239.99999999999</v>
      </c>
    </row>
    <row r="7" spans="1:3" ht="15.75">
      <c r="A7" s="7" t="s">
        <v>5</v>
      </c>
      <c r="C7" s="10">
        <f>+'[1]Equivalent Salaries'!B14</f>
        <v>155400.00000000006</v>
      </c>
    </row>
    <row r="8" spans="1:3" ht="15.75">
      <c r="A8" s="3" t="s">
        <v>6</v>
      </c>
      <c r="C8" s="9">
        <f>+'[1]Max Sal and PA Current Year'!B26</f>
        <v>30960.03</v>
      </c>
    </row>
    <row r="10" spans="1:21" ht="42.75">
      <c r="A10" s="11" t="s">
        <v>7</v>
      </c>
      <c r="B10" s="11" t="s">
        <v>8</v>
      </c>
      <c r="C10" s="12" t="s">
        <v>9</v>
      </c>
      <c r="D10" s="12" t="s">
        <v>10</v>
      </c>
      <c r="E10" s="12" t="s">
        <v>11</v>
      </c>
      <c r="F10" s="12" t="s">
        <v>12</v>
      </c>
      <c r="G10" s="8" t="s">
        <v>13</v>
      </c>
      <c r="H10" s="12" t="s">
        <v>14</v>
      </c>
      <c r="I10" s="12" t="s">
        <v>15</v>
      </c>
      <c r="J10" s="8" t="s">
        <v>16</v>
      </c>
      <c r="K10" s="8" t="s">
        <v>17</v>
      </c>
      <c r="L10" s="8" t="s">
        <v>18</v>
      </c>
      <c r="M10" s="8" t="s">
        <v>19</v>
      </c>
      <c r="N10" s="13" t="s">
        <v>20</v>
      </c>
      <c r="O10" s="8"/>
      <c r="P10" s="14"/>
      <c r="Q10" s="15"/>
      <c r="R10" s="8"/>
      <c r="S10" s="16"/>
      <c r="T10" s="8"/>
      <c r="U10" s="8"/>
    </row>
    <row r="11" spans="1:23" ht="15.75">
      <c r="A11" s="28"/>
      <c r="B11" s="29"/>
      <c r="C11" s="30"/>
      <c r="D11" s="31"/>
      <c r="E11" s="31"/>
      <c r="F11" s="32" t="s">
        <v>21</v>
      </c>
      <c r="G11" s="17">
        <v>1560</v>
      </c>
      <c r="H11" s="33"/>
      <c r="I11" s="34"/>
      <c r="J11" s="18">
        <f>IF(OR(I11=0,L11=0),0,+I11/L11)</f>
        <v>0</v>
      </c>
      <c r="K11" s="19">
        <f>IF(AND(C11="Y",F11="E",J11&gt;$C$7),"1.3 &amp; 2",IF(AND(C11="Y",F11="G",J11&gt;$C$6),"1.3 &amp; 2",IF(F11="G",'[1]Instructions'!$C$7*100,'[1]Instructions'!$C$8*100)))</f>
        <v>1.5</v>
      </c>
      <c r="L11" s="20">
        <f>IF(OR(H11=0,G11=0),0,MIN(Q11,R11))</f>
        <v>0</v>
      </c>
      <c r="M11" s="18">
        <f>IF(C11="Y",(MAX((0.013*$C$4*L11+(0.02*(J11-$C$4)*L11)),(IF(F11="E",('[1]Instructions'!$C$8*J11*L11),('[1]Instructions'!$C$7*J11*L11))))),(IF(F11="E",('[1]Instructions'!$C$8*J11*L11),('[1]Instructions'!$C$7*J11*L11))))</f>
        <v>0</v>
      </c>
      <c r="N11" s="21">
        <f>IF(ROUND(MIN((+(M11*9)-(600*L11)),$C$8),0)&lt;0,0,ROUND(MIN((+(M11*9)-(600*L11)),$C$8),0))</f>
        <v>0</v>
      </c>
      <c r="O11" s="22"/>
      <c r="P11" s="22">
        <f aca="true" t="shared" si="0" ref="P11:P74">(+E11-D11+1)</f>
        <v>1</v>
      </c>
      <c r="Q11" s="23">
        <f>IF(P11/$C$5&gt;1,1,P11/$C$5)</f>
        <v>0.0027397260273972603</v>
      </c>
      <c r="R11" s="24">
        <f>H11/G11</f>
        <v>0</v>
      </c>
      <c r="S11" s="8"/>
      <c r="U11" s="8"/>
      <c r="V11" s="8"/>
      <c r="W11" s="8"/>
    </row>
    <row r="12" spans="1:23" ht="15.75">
      <c r="A12" s="28"/>
      <c r="B12" s="29"/>
      <c r="C12" s="30"/>
      <c r="D12" s="31"/>
      <c r="E12" s="31"/>
      <c r="F12" s="32" t="s">
        <v>21</v>
      </c>
      <c r="G12" s="17">
        <v>1560</v>
      </c>
      <c r="H12" s="33"/>
      <c r="I12" s="34"/>
      <c r="J12" s="18">
        <f>IF(OR(I12=0,L12=0),0,+I12/L12)</f>
        <v>0</v>
      </c>
      <c r="K12" s="19">
        <f>IF(AND(C12="Y",F12="E",J12&gt;$C$7),"1.3 &amp; 2",IF(AND(C12="Y",F12="G",J12&gt;$C$6),"1.3 &amp; 2",IF(F12="G",'[1]Instructions'!$C$7*100,'[1]Instructions'!$C$8*100)))</f>
        <v>1.5</v>
      </c>
      <c r="L12" s="20">
        <f aca="true" t="shared" si="1" ref="L12:L75">IF(OR(H12=0,G12=0),0,MIN(Q12,R12))</f>
        <v>0</v>
      </c>
      <c r="M12" s="18">
        <f>IF(C12="Y",(MAX((0.013*$C$4*L12+(0.02*(J12-$C$4)*L12)),(IF(F12="E",('[1]Instructions'!$C$8*J12*L12),('[1]Instructions'!$C$7*J12*L12))))),(IF(F12="E",('[1]Instructions'!$C$8*J12*L12),('[1]Instructions'!$C$7*J12*L12))))</f>
        <v>0</v>
      </c>
      <c r="N12" s="21">
        <f aca="true" t="shared" si="2" ref="N12:N75">IF(ROUND(MIN((+(M12*9)-(600*L12)),$C$8),0)&lt;0,0,ROUND(MIN((+(M12*9)-(600*L12)),$C$8),0))</f>
        <v>0</v>
      </c>
      <c r="P12" s="22">
        <f t="shared" si="0"/>
        <v>1</v>
      </c>
      <c r="Q12" s="23">
        <f aca="true" t="shared" si="3" ref="Q12:Q75">IF(P12/$C$5&gt;1,1,P12/$C$5)</f>
        <v>0.0027397260273972603</v>
      </c>
      <c r="R12" s="24">
        <f>H12/G12</f>
        <v>0</v>
      </c>
      <c r="S12" s="8"/>
      <c r="T12" s="25"/>
      <c r="U12" s="8"/>
      <c r="V12" s="8"/>
      <c r="W12" s="8"/>
    </row>
    <row r="13" spans="1:23" ht="15.75" customHeight="1">
      <c r="A13" s="28"/>
      <c r="B13" s="29"/>
      <c r="C13" s="30"/>
      <c r="D13" s="31"/>
      <c r="E13" s="31"/>
      <c r="F13" s="32" t="s">
        <v>21</v>
      </c>
      <c r="G13" s="17">
        <v>1560</v>
      </c>
      <c r="H13" s="33"/>
      <c r="I13" s="34"/>
      <c r="J13" s="18">
        <f aca="true" t="shared" si="4" ref="J13:J76">IF(OR(I13=0,L13=0),0,+I13/L13)</f>
        <v>0</v>
      </c>
      <c r="K13" s="19">
        <f>IF(AND(C13="Y",F13="E",J13&gt;$C$7),"1.3 &amp; 2",IF(AND(C13="Y",F13="G",J13&gt;$C$6),"1.3 &amp; 2",IF(F13="G",'[1]Instructions'!$C$7*100,'[1]Instructions'!$C$8*100)))</f>
        <v>1.5</v>
      </c>
      <c r="L13" s="20">
        <f t="shared" si="1"/>
        <v>0</v>
      </c>
      <c r="M13" s="18">
        <f>IF(C13="Y",(MAX((0.013*$C$4*L13+(0.02*(J13-$C$4)*L13)),(IF(F13="E",('[1]Instructions'!$C$8*J13*L13),('[1]Instructions'!$C$7*J13*L13))))),(IF(F13="E",('[1]Instructions'!$C$8*J13*L13),('[1]Instructions'!$C$7*J13*L13))))</f>
        <v>0</v>
      </c>
      <c r="N13" s="21">
        <f t="shared" si="2"/>
        <v>0</v>
      </c>
      <c r="P13" s="22">
        <f t="shared" si="0"/>
        <v>1</v>
      </c>
      <c r="Q13" s="23">
        <f t="shared" si="3"/>
        <v>0.0027397260273972603</v>
      </c>
      <c r="R13" s="24">
        <f aca="true" t="shared" si="5" ref="R13:R76">H13/G13</f>
        <v>0</v>
      </c>
      <c r="S13" s="8"/>
      <c r="U13" s="8"/>
      <c r="V13" s="8"/>
      <c r="W13" s="8"/>
    </row>
    <row r="14" spans="1:23" ht="15.75">
      <c r="A14" s="28"/>
      <c r="B14" s="29"/>
      <c r="C14" s="30"/>
      <c r="D14" s="31"/>
      <c r="E14" s="31"/>
      <c r="F14" s="32" t="s">
        <v>21</v>
      </c>
      <c r="G14" s="17">
        <v>1560</v>
      </c>
      <c r="H14" s="33"/>
      <c r="I14" s="34"/>
      <c r="J14" s="18">
        <f t="shared" si="4"/>
        <v>0</v>
      </c>
      <c r="K14" s="19">
        <f>IF(AND(C14="Y",F14="E",J14&gt;$C$7),"1.3 &amp; 2",IF(AND(C14="Y",F14="G",J14&gt;$C$6),"1.3 &amp; 2",IF(F14="G",'[1]Instructions'!$C$7*100,'[1]Instructions'!$C$8*100)))</f>
        <v>1.5</v>
      </c>
      <c r="L14" s="20">
        <f t="shared" si="1"/>
        <v>0</v>
      </c>
      <c r="M14" s="18">
        <f>IF(C14="Y",(MAX((0.013*$C$4*L14+(0.02*(J14-$C$4)*L14)),(IF(F14="E",('[1]Instructions'!$C$8*J14*L14),('[1]Instructions'!$C$7*J14*L14))))),(IF(F14="E",('[1]Instructions'!$C$8*J14*L14),('[1]Instructions'!$C$7*J14*L14))))</f>
        <v>0</v>
      </c>
      <c r="N14" s="21">
        <f t="shared" si="2"/>
        <v>0</v>
      </c>
      <c r="P14" s="22">
        <f t="shared" si="0"/>
        <v>1</v>
      </c>
      <c r="Q14" s="23">
        <f t="shared" si="3"/>
        <v>0.0027397260273972603</v>
      </c>
      <c r="R14" s="24">
        <f t="shared" si="5"/>
        <v>0</v>
      </c>
      <c r="S14" s="8"/>
      <c r="T14" s="8"/>
      <c r="U14" s="8"/>
      <c r="V14" s="8"/>
      <c r="W14" s="8"/>
    </row>
    <row r="15" spans="1:23" ht="15.75">
      <c r="A15" s="28"/>
      <c r="B15" s="29"/>
      <c r="C15" s="30"/>
      <c r="D15" s="31"/>
      <c r="E15" s="31"/>
      <c r="F15" s="32" t="s">
        <v>21</v>
      </c>
      <c r="G15" s="17">
        <v>1560</v>
      </c>
      <c r="H15" s="33"/>
      <c r="I15" s="34"/>
      <c r="J15" s="18">
        <f t="shared" si="4"/>
        <v>0</v>
      </c>
      <c r="K15" s="19">
        <f>IF(AND(C15="Y",F15="E",J15&gt;$C$7),"1.3 &amp; 2",IF(AND(C15="Y",F15="G",J15&gt;$C$6),"1.3 &amp; 2",IF(F15="G",'[1]Instructions'!$C$7*100,'[1]Instructions'!$C$8*100)))</f>
        <v>1.5</v>
      </c>
      <c r="L15" s="20">
        <f t="shared" si="1"/>
        <v>0</v>
      </c>
      <c r="M15" s="18">
        <f>IF(C15="Y",(MAX((0.013*$C$4*L15+(0.02*(J15-$C$4)*L15)),(IF(F15="E",('[1]Instructions'!$C$8*J15*L15),('[1]Instructions'!$C$7*J15*L15))))),(IF(F15="E",('[1]Instructions'!$C$8*J15*L15),('[1]Instructions'!$C$7*J15*L15))))</f>
        <v>0</v>
      </c>
      <c r="N15" s="21">
        <f t="shared" si="2"/>
        <v>0</v>
      </c>
      <c r="P15" s="22">
        <f t="shared" si="0"/>
        <v>1</v>
      </c>
      <c r="Q15" s="23">
        <f t="shared" si="3"/>
        <v>0.0027397260273972603</v>
      </c>
      <c r="R15" s="24">
        <f t="shared" si="5"/>
        <v>0</v>
      </c>
      <c r="S15" s="8"/>
      <c r="T15" s="8"/>
      <c r="U15" s="8"/>
      <c r="V15" s="8"/>
      <c r="W15" s="8"/>
    </row>
    <row r="16" spans="1:23" ht="15.75">
      <c r="A16" s="28"/>
      <c r="B16" s="29"/>
      <c r="C16" s="30"/>
      <c r="D16" s="31"/>
      <c r="E16" s="31"/>
      <c r="F16" s="32" t="s">
        <v>21</v>
      </c>
      <c r="G16" s="17">
        <v>1560</v>
      </c>
      <c r="H16" s="33"/>
      <c r="I16" s="34"/>
      <c r="J16" s="18">
        <f t="shared" si="4"/>
        <v>0</v>
      </c>
      <c r="K16" s="19">
        <f>IF(AND(C16="Y",F16="E",J16&gt;$C$7),"1.3 &amp; 2",IF(AND(C16="Y",F16="G",J16&gt;$C$6),"1.3 &amp; 2",IF(F16="G",'[1]Instructions'!$C$7*100,'[1]Instructions'!$C$8*100)))</f>
        <v>1.5</v>
      </c>
      <c r="L16" s="20">
        <f t="shared" si="1"/>
        <v>0</v>
      </c>
      <c r="M16" s="18">
        <f>IF(C16="Y",(MAX((0.013*$C$4*L16+(0.02*(J16-$C$4)*L16)),(IF(F16="E",('[1]Instructions'!$C$8*J16*L16),('[1]Instructions'!$C$7*J16*L16))))),(IF(F16="E",('[1]Instructions'!$C$8*J16*L16),('[1]Instructions'!$C$7*J16*L16))))</f>
        <v>0</v>
      </c>
      <c r="N16" s="21">
        <f t="shared" si="2"/>
        <v>0</v>
      </c>
      <c r="P16" s="22">
        <f t="shared" si="0"/>
        <v>1</v>
      </c>
      <c r="Q16" s="23">
        <f t="shared" si="3"/>
        <v>0.0027397260273972603</v>
      </c>
      <c r="R16" s="24">
        <f t="shared" si="5"/>
        <v>0</v>
      </c>
      <c r="S16" s="26"/>
      <c r="T16" s="8"/>
      <c r="U16" s="8"/>
      <c r="V16" s="8"/>
      <c r="W16" s="8"/>
    </row>
    <row r="17" spans="1:23" ht="15.75">
      <c r="A17" s="28"/>
      <c r="B17" s="29"/>
      <c r="C17" s="30"/>
      <c r="D17" s="31"/>
      <c r="E17" s="31"/>
      <c r="F17" s="32" t="s">
        <v>21</v>
      </c>
      <c r="G17" s="17">
        <v>1560</v>
      </c>
      <c r="H17" s="33"/>
      <c r="I17" s="34"/>
      <c r="J17" s="18">
        <f t="shared" si="4"/>
        <v>0</v>
      </c>
      <c r="K17" s="19">
        <f>IF(AND(C17="Y",F17="E",J17&gt;$C$7),"1.3 &amp; 2",IF(AND(C17="Y",F17="G",J17&gt;$C$6),"1.3 &amp; 2",IF(F17="G",'[1]Instructions'!$C$7*100,'[1]Instructions'!$C$8*100)))</f>
        <v>1.5</v>
      </c>
      <c r="L17" s="20">
        <f t="shared" si="1"/>
        <v>0</v>
      </c>
      <c r="M17" s="18">
        <f>IF(C17="Y",(MAX((0.013*$C$4*L17+(0.02*(J17-$C$4)*L17)),(IF(F17="E",('[1]Instructions'!$C$8*J17*L17),('[1]Instructions'!$C$7*J17*L17))))),(IF(F17="E",('[1]Instructions'!$C$8*J17*L17),('[1]Instructions'!$C$7*J17*L17))))</f>
        <v>0</v>
      </c>
      <c r="N17" s="21">
        <f t="shared" si="2"/>
        <v>0</v>
      </c>
      <c r="P17" s="22">
        <f t="shared" si="0"/>
        <v>1</v>
      </c>
      <c r="Q17" s="23">
        <f t="shared" si="3"/>
        <v>0.0027397260273972603</v>
      </c>
      <c r="R17" s="24">
        <f t="shared" si="5"/>
        <v>0</v>
      </c>
      <c r="S17" s="8"/>
      <c r="T17" s="27"/>
      <c r="U17" s="8"/>
      <c r="V17" s="8"/>
      <c r="W17" s="8"/>
    </row>
    <row r="18" spans="1:23" ht="15.75">
      <c r="A18" s="28"/>
      <c r="B18" s="29"/>
      <c r="C18" s="30"/>
      <c r="D18" s="31"/>
      <c r="E18" s="31"/>
      <c r="F18" s="32" t="s">
        <v>21</v>
      </c>
      <c r="G18" s="17">
        <v>1560</v>
      </c>
      <c r="H18" s="33"/>
      <c r="I18" s="34"/>
      <c r="J18" s="18">
        <f t="shared" si="4"/>
        <v>0</v>
      </c>
      <c r="K18" s="19">
        <f>IF(AND(C18="Y",F18="E",J18&gt;$C$7),"1.3 &amp; 2",IF(AND(C18="Y",F18="G",J18&gt;$C$6),"1.3 &amp; 2",IF(F18="G",'[1]Instructions'!$C$7*100,'[1]Instructions'!$C$8*100)))</f>
        <v>1.5</v>
      </c>
      <c r="L18" s="20">
        <f t="shared" si="1"/>
        <v>0</v>
      </c>
      <c r="M18" s="18">
        <f>IF(C18="Y",(MAX((0.013*$C$4*L18+(0.02*(J18-$C$4)*L18)),(IF(F18="E",('[1]Instructions'!$C$8*J18*L18),('[1]Instructions'!$C$7*J18*L18))))),(IF(F18="E",('[1]Instructions'!$C$8*J18*L18),('[1]Instructions'!$C$7*J18*L18))))</f>
        <v>0</v>
      </c>
      <c r="N18" s="21">
        <f t="shared" si="2"/>
        <v>0</v>
      </c>
      <c r="P18" s="22">
        <f t="shared" si="0"/>
        <v>1</v>
      </c>
      <c r="Q18" s="23">
        <f t="shared" si="3"/>
        <v>0.0027397260273972603</v>
      </c>
      <c r="R18" s="24">
        <f t="shared" si="5"/>
        <v>0</v>
      </c>
      <c r="S18" s="8"/>
      <c r="T18" s="8"/>
      <c r="U18" s="8"/>
      <c r="V18" s="8"/>
      <c r="W18" s="8"/>
    </row>
    <row r="19" spans="1:23" ht="15.75">
      <c r="A19" s="28"/>
      <c r="B19" s="29"/>
      <c r="C19" s="30"/>
      <c r="D19" s="31"/>
      <c r="E19" s="31"/>
      <c r="F19" s="32" t="s">
        <v>21</v>
      </c>
      <c r="G19" s="17">
        <v>1560</v>
      </c>
      <c r="H19" s="33"/>
      <c r="I19" s="34"/>
      <c r="J19" s="18">
        <f t="shared" si="4"/>
        <v>0</v>
      </c>
      <c r="K19" s="19">
        <f>IF(AND(C19="Y",F19="E",J19&gt;$C$7),"1.3 &amp; 2",IF(AND(C19="Y",F19="G",J19&gt;$C$6),"1.3 &amp; 2",IF(F19="G",'[1]Instructions'!$C$7*100,'[1]Instructions'!$C$8*100)))</f>
        <v>1.5</v>
      </c>
      <c r="L19" s="20">
        <f t="shared" si="1"/>
        <v>0</v>
      </c>
      <c r="M19" s="18">
        <f>IF(C19="Y",(MAX((0.013*$C$4*L19+(0.02*(J19-$C$4)*L19)),(IF(F19="E",('[1]Instructions'!$C$8*J19*L19),('[1]Instructions'!$C$7*J19*L19))))),(IF(F19="E",('[1]Instructions'!$C$8*J19*L19),('[1]Instructions'!$C$7*J19*L19))))</f>
        <v>0</v>
      </c>
      <c r="N19" s="21">
        <f t="shared" si="2"/>
        <v>0</v>
      </c>
      <c r="P19" s="22">
        <f t="shared" si="0"/>
        <v>1</v>
      </c>
      <c r="Q19" s="23">
        <f t="shared" si="3"/>
        <v>0.0027397260273972603</v>
      </c>
      <c r="R19" s="24">
        <f t="shared" si="5"/>
        <v>0</v>
      </c>
      <c r="S19" s="8"/>
      <c r="T19" s="8"/>
      <c r="U19" s="8"/>
      <c r="V19" s="8"/>
      <c r="W19" s="8"/>
    </row>
    <row r="20" spans="1:23" ht="15.75">
      <c r="A20" s="28"/>
      <c r="B20" s="29"/>
      <c r="C20" s="30"/>
      <c r="D20" s="31"/>
      <c r="E20" s="31"/>
      <c r="F20" s="32" t="s">
        <v>21</v>
      </c>
      <c r="G20" s="17">
        <v>1560</v>
      </c>
      <c r="H20" s="33"/>
      <c r="I20" s="34"/>
      <c r="J20" s="18">
        <f t="shared" si="4"/>
        <v>0</v>
      </c>
      <c r="K20" s="19">
        <f>IF(AND(C20="Y",F20="E",J20&gt;$C$7),"1.3 &amp; 2",IF(AND(C20="Y",F20="G",J20&gt;$C$6),"1.3 &amp; 2",IF(F20="G",'[1]Instructions'!$C$7*100,'[1]Instructions'!$C$8*100)))</f>
        <v>1.5</v>
      </c>
      <c r="L20" s="20">
        <f t="shared" si="1"/>
        <v>0</v>
      </c>
      <c r="M20" s="18">
        <f>IF(C20="Y",(MAX((0.013*$C$4*L20+(0.02*(J20-$C$4)*L20)),(IF(F20="E",('[1]Instructions'!$C$8*J20*L20),('[1]Instructions'!$C$7*J20*L20))))),(IF(F20="E",('[1]Instructions'!$C$8*J20*L20),('[1]Instructions'!$C$7*J20*L20))))</f>
        <v>0</v>
      </c>
      <c r="N20" s="21">
        <f t="shared" si="2"/>
        <v>0</v>
      </c>
      <c r="P20" s="22">
        <f t="shared" si="0"/>
        <v>1</v>
      </c>
      <c r="Q20" s="23">
        <f t="shared" si="3"/>
        <v>0.0027397260273972603</v>
      </c>
      <c r="R20" s="24">
        <f t="shared" si="5"/>
        <v>0</v>
      </c>
      <c r="S20" s="8"/>
      <c r="T20" s="8"/>
      <c r="U20" s="8"/>
      <c r="V20" s="8"/>
      <c r="W20" s="8"/>
    </row>
    <row r="21" spans="1:23" ht="15.75">
      <c r="A21" s="28"/>
      <c r="B21" s="29"/>
      <c r="C21" s="30"/>
      <c r="D21" s="31"/>
      <c r="E21" s="31"/>
      <c r="F21" s="32" t="s">
        <v>21</v>
      </c>
      <c r="G21" s="17">
        <v>1560</v>
      </c>
      <c r="H21" s="33"/>
      <c r="I21" s="34"/>
      <c r="J21" s="18">
        <f t="shared" si="4"/>
        <v>0</v>
      </c>
      <c r="K21" s="19">
        <f>IF(AND(C21="Y",F21="E",J21&gt;$C$7),"1.3 &amp; 2",IF(AND(C21="Y",F21="G",J21&gt;$C$6),"1.3 &amp; 2",IF(F21="G",'[1]Instructions'!$C$7*100,'[1]Instructions'!$C$8*100)))</f>
        <v>1.5</v>
      </c>
      <c r="L21" s="20">
        <f t="shared" si="1"/>
        <v>0</v>
      </c>
      <c r="M21" s="18">
        <f>IF(C21="Y",(MAX((0.013*$C$4*L21+(0.02*(J21-$C$4)*L21)),(IF(F21="E",('[1]Instructions'!$C$8*J21*L21),('[1]Instructions'!$C$7*J21*L21))))),(IF(F21="E",('[1]Instructions'!$C$8*J21*L21),('[1]Instructions'!$C$7*J21*L21))))</f>
        <v>0</v>
      </c>
      <c r="N21" s="21">
        <f t="shared" si="2"/>
        <v>0</v>
      </c>
      <c r="P21" s="22">
        <f t="shared" si="0"/>
        <v>1</v>
      </c>
      <c r="Q21" s="23">
        <f t="shared" si="3"/>
        <v>0.0027397260273972603</v>
      </c>
      <c r="R21" s="24">
        <f t="shared" si="5"/>
        <v>0</v>
      </c>
      <c r="S21" s="8"/>
      <c r="T21" s="8"/>
      <c r="U21" s="8"/>
      <c r="V21" s="8"/>
      <c r="W21" s="8"/>
    </row>
    <row r="22" spans="1:23" ht="15.75">
      <c r="A22" s="28"/>
      <c r="B22" s="29"/>
      <c r="C22" s="30"/>
      <c r="D22" s="31"/>
      <c r="E22" s="31"/>
      <c r="F22" s="32" t="s">
        <v>21</v>
      </c>
      <c r="G22" s="17">
        <v>1560</v>
      </c>
      <c r="H22" s="33"/>
      <c r="I22" s="34"/>
      <c r="J22" s="18">
        <f t="shared" si="4"/>
        <v>0</v>
      </c>
      <c r="K22" s="19">
        <f>IF(AND(C22="Y",F22="E",J22&gt;$C$7),"1.3 &amp; 2",IF(AND(C22="Y",F22="G",J22&gt;$C$6),"1.3 &amp; 2",IF(F22="G",'[1]Instructions'!$C$7*100,'[1]Instructions'!$C$8*100)))</f>
        <v>1.5</v>
      </c>
      <c r="L22" s="20">
        <f t="shared" si="1"/>
        <v>0</v>
      </c>
      <c r="M22" s="18">
        <f>IF(C22="Y",(MAX((0.013*$C$4*L22+(0.02*(J22-$C$4)*L22)),(IF(F22="E",('[1]Instructions'!$C$8*J22*L22),('[1]Instructions'!$C$7*J22*L22))))),(IF(F22="E",('[1]Instructions'!$C$8*J22*L22),('[1]Instructions'!$C$7*J22*L22))))</f>
        <v>0</v>
      </c>
      <c r="N22" s="21">
        <f t="shared" si="2"/>
        <v>0</v>
      </c>
      <c r="P22" s="22">
        <f t="shared" si="0"/>
        <v>1</v>
      </c>
      <c r="Q22" s="23">
        <f t="shared" si="3"/>
        <v>0.0027397260273972603</v>
      </c>
      <c r="R22" s="24">
        <f t="shared" si="5"/>
        <v>0</v>
      </c>
      <c r="S22" s="8"/>
      <c r="T22" s="8"/>
      <c r="U22" s="8"/>
      <c r="V22" s="8"/>
      <c r="W22" s="8"/>
    </row>
    <row r="23" spans="1:23" ht="15.75">
      <c r="A23" s="28"/>
      <c r="B23" s="29"/>
      <c r="C23" s="30"/>
      <c r="D23" s="31"/>
      <c r="E23" s="31"/>
      <c r="F23" s="32" t="s">
        <v>21</v>
      </c>
      <c r="G23" s="17">
        <v>1560</v>
      </c>
      <c r="H23" s="33"/>
      <c r="I23" s="34"/>
      <c r="J23" s="18">
        <f t="shared" si="4"/>
        <v>0</v>
      </c>
      <c r="K23" s="19">
        <f>IF(AND(C23="Y",F23="E",J23&gt;$C$7),"1.3 &amp; 2",IF(AND(C23="Y",F23="G",J23&gt;$C$6),"1.3 &amp; 2",IF(F23="G",'[1]Instructions'!$C$7*100,'[1]Instructions'!$C$8*100)))</f>
        <v>1.5</v>
      </c>
      <c r="L23" s="20">
        <f t="shared" si="1"/>
        <v>0</v>
      </c>
      <c r="M23" s="18">
        <f>IF(C23="Y",(MAX((0.013*$C$4*L23+(0.02*(J23-$C$4)*L23)),(IF(F23="E",('[1]Instructions'!$C$8*J23*L23),('[1]Instructions'!$C$7*J23*L23))))),(IF(F23="E",('[1]Instructions'!$C$8*J23*L23),('[1]Instructions'!$C$7*J23*L23))))</f>
        <v>0</v>
      </c>
      <c r="N23" s="21">
        <f t="shared" si="2"/>
        <v>0</v>
      </c>
      <c r="P23" s="22">
        <f t="shared" si="0"/>
        <v>1</v>
      </c>
      <c r="Q23" s="23">
        <f t="shared" si="3"/>
        <v>0.0027397260273972603</v>
      </c>
      <c r="R23" s="24">
        <f t="shared" si="5"/>
        <v>0</v>
      </c>
      <c r="S23" s="8"/>
      <c r="T23" s="8"/>
      <c r="U23" s="8"/>
      <c r="V23" s="8"/>
      <c r="W23" s="8"/>
    </row>
    <row r="24" spans="1:23" ht="15.75">
      <c r="A24" s="28"/>
      <c r="B24" s="29"/>
      <c r="C24" s="30"/>
      <c r="D24" s="31"/>
      <c r="E24" s="31"/>
      <c r="F24" s="32" t="s">
        <v>21</v>
      </c>
      <c r="G24" s="17">
        <v>1560</v>
      </c>
      <c r="H24" s="33"/>
      <c r="I24" s="34"/>
      <c r="J24" s="18">
        <f t="shared" si="4"/>
        <v>0</v>
      </c>
      <c r="K24" s="19">
        <f>IF(AND(C24="Y",F24="E",J24&gt;$C$7),"1.3 &amp; 2",IF(AND(C24="Y",F24="G",J24&gt;$C$6),"1.3 &amp; 2",IF(F24="G",'[1]Instructions'!$C$7*100,'[1]Instructions'!$C$8*100)))</f>
        <v>1.5</v>
      </c>
      <c r="L24" s="20">
        <f t="shared" si="1"/>
        <v>0</v>
      </c>
      <c r="M24" s="18">
        <f>IF(C24="Y",(MAX((0.013*$C$4*L24+(0.02*(J24-$C$4)*L24)),(IF(F24="E",('[1]Instructions'!$C$8*J24*L24),('[1]Instructions'!$C$7*J24*L24))))),(IF(F24="E",('[1]Instructions'!$C$8*J24*L24),('[1]Instructions'!$C$7*J24*L24))))</f>
        <v>0</v>
      </c>
      <c r="N24" s="21">
        <f t="shared" si="2"/>
        <v>0</v>
      </c>
      <c r="P24" s="22">
        <f t="shared" si="0"/>
        <v>1</v>
      </c>
      <c r="Q24" s="23">
        <f t="shared" si="3"/>
        <v>0.0027397260273972603</v>
      </c>
      <c r="R24" s="24">
        <f t="shared" si="5"/>
        <v>0</v>
      </c>
      <c r="S24" s="8"/>
      <c r="T24" s="8"/>
      <c r="U24" s="8"/>
      <c r="V24" s="8"/>
      <c r="W24" s="8"/>
    </row>
    <row r="25" spans="1:23" ht="15.75">
      <c r="A25" s="28"/>
      <c r="B25" s="29"/>
      <c r="C25" s="30"/>
      <c r="D25" s="31"/>
      <c r="E25" s="31"/>
      <c r="F25" s="32" t="s">
        <v>21</v>
      </c>
      <c r="G25" s="17">
        <v>1560</v>
      </c>
      <c r="H25" s="33"/>
      <c r="I25" s="34"/>
      <c r="J25" s="18">
        <f t="shared" si="4"/>
        <v>0</v>
      </c>
      <c r="K25" s="19">
        <f>IF(AND(C25="Y",F25="E",J25&gt;$C$7),"1.3 &amp; 2",IF(AND(C25="Y",F25="G",J25&gt;$C$6),"1.3 &amp; 2",IF(F25="G",'[1]Instructions'!$C$7*100,'[1]Instructions'!$C$8*100)))</f>
        <v>1.5</v>
      </c>
      <c r="L25" s="20">
        <f t="shared" si="1"/>
        <v>0</v>
      </c>
      <c r="M25" s="18">
        <f>IF(C25="Y",(MAX((0.013*$C$4*L25+(0.02*(J25-$C$4)*L25)),(IF(F25="E",('[1]Instructions'!$C$8*J25*L25),('[1]Instructions'!$C$7*J25*L25))))),(IF(F25="E",('[1]Instructions'!$C$8*J25*L25),('[1]Instructions'!$C$7*J25*L25))))</f>
        <v>0</v>
      </c>
      <c r="N25" s="21">
        <f t="shared" si="2"/>
        <v>0</v>
      </c>
      <c r="P25" s="22">
        <f t="shared" si="0"/>
        <v>1</v>
      </c>
      <c r="Q25" s="23">
        <f t="shared" si="3"/>
        <v>0.0027397260273972603</v>
      </c>
      <c r="R25" s="24">
        <f t="shared" si="5"/>
        <v>0</v>
      </c>
      <c r="S25" s="8"/>
      <c r="T25" s="8"/>
      <c r="U25" s="8"/>
      <c r="V25" s="8"/>
      <c r="W25" s="8"/>
    </row>
    <row r="26" spans="1:23" ht="15.75">
      <c r="A26" s="28"/>
      <c r="B26" s="29"/>
      <c r="C26" s="30"/>
      <c r="D26" s="31"/>
      <c r="E26" s="31"/>
      <c r="F26" s="32" t="s">
        <v>21</v>
      </c>
      <c r="G26" s="17">
        <v>1560</v>
      </c>
      <c r="H26" s="33"/>
      <c r="I26" s="34"/>
      <c r="J26" s="18">
        <f t="shared" si="4"/>
        <v>0</v>
      </c>
      <c r="K26" s="19">
        <f>IF(AND(C26="Y",F26="E",J26&gt;$C$7),"1.3 &amp; 2",IF(AND(C26="Y",F26="G",J26&gt;$C$6),"1.3 &amp; 2",IF(F26="G",'[1]Instructions'!$C$7*100,'[1]Instructions'!$C$8*100)))</f>
        <v>1.5</v>
      </c>
      <c r="L26" s="20">
        <f t="shared" si="1"/>
        <v>0</v>
      </c>
      <c r="M26" s="18">
        <f>IF(C26="Y",(MAX((0.013*$C$4*L26+(0.02*(J26-$C$4)*L26)),(IF(F26="E",('[1]Instructions'!$C$8*J26*L26),('[1]Instructions'!$C$7*J26*L26))))),(IF(F26="E",('[1]Instructions'!$C$8*J26*L26),('[1]Instructions'!$C$7*J26*L26))))</f>
        <v>0</v>
      </c>
      <c r="N26" s="21">
        <f t="shared" si="2"/>
        <v>0</v>
      </c>
      <c r="P26" s="22">
        <f t="shared" si="0"/>
        <v>1</v>
      </c>
      <c r="Q26" s="23">
        <f t="shared" si="3"/>
        <v>0.0027397260273972603</v>
      </c>
      <c r="R26" s="24">
        <f t="shared" si="5"/>
        <v>0</v>
      </c>
      <c r="S26" s="8"/>
      <c r="T26" s="8"/>
      <c r="U26" s="8"/>
      <c r="V26" s="8"/>
      <c r="W26" s="8"/>
    </row>
    <row r="27" spans="1:23" ht="15.75">
      <c r="A27" s="28"/>
      <c r="B27" s="29"/>
      <c r="C27" s="30"/>
      <c r="D27" s="31"/>
      <c r="E27" s="31"/>
      <c r="F27" s="32" t="s">
        <v>21</v>
      </c>
      <c r="G27" s="17">
        <v>1560</v>
      </c>
      <c r="H27" s="33"/>
      <c r="I27" s="34"/>
      <c r="J27" s="18">
        <f t="shared" si="4"/>
        <v>0</v>
      </c>
      <c r="K27" s="19">
        <f>IF(AND(C27="Y",F27="E",J27&gt;$C$7),"1.3 &amp; 2",IF(AND(C27="Y",F27="G",J27&gt;$C$6),"1.3 &amp; 2",IF(F27="G",'[1]Instructions'!$C$7*100,'[1]Instructions'!$C$8*100)))</f>
        <v>1.5</v>
      </c>
      <c r="L27" s="20">
        <f t="shared" si="1"/>
        <v>0</v>
      </c>
      <c r="M27" s="18">
        <f>IF(C27="Y",(MAX((0.013*$C$4*L27+(0.02*(J27-$C$4)*L27)),(IF(F27="E",('[1]Instructions'!$C$8*J27*L27),('[1]Instructions'!$C$7*J27*L27))))),(IF(F27="E",('[1]Instructions'!$C$8*J27*L27),('[1]Instructions'!$C$7*J27*L27))))</f>
        <v>0</v>
      </c>
      <c r="N27" s="21">
        <f t="shared" si="2"/>
        <v>0</v>
      </c>
      <c r="P27" s="22">
        <f t="shared" si="0"/>
        <v>1</v>
      </c>
      <c r="Q27" s="23">
        <f t="shared" si="3"/>
        <v>0.0027397260273972603</v>
      </c>
      <c r="R27" s="24">
        <f t="shared" si="5"/>
        <v>0</v>
      </c>
      <c r="U27" s="8"/>
      <c r="V27" s="8"/>
      <c r="W27" s="8"/>
    </row>
    <row r="28" spans="1:23" ht="15.75">
      <c r="A28" s="28"/>
      <c r="B28" s="29"/>
      <c r="C28" s="30"/>
      <c r="D28" s="31"/>
      <c r="E28" s="31"/>
      <c r="F28" s="32" t="s">
        <v>21</v>
      </c>
      <c r="G28" s="17">
        <v>1560</v>
      </c>
      <c r="H28" s="33"/>
      <c r="I28" s="34"/>
      <c r="J28" s="18">
        <f t="shared" si="4"/>
        <v>0</v>
      </c>
      <c r="K28" s="19">
        <f>IF(AND(C28="Y",F28="E",J28&gt;$C$7),"1.3 &amp; 2",IF(AND(C28="Y",F28="G",J28&gt;$C$6),"1.3 &amp; 2",IF(F28="G",'[1]Instructions'!$C$7*100,'[1]Instructions'!$C$8*100)))</f>
        <v>1.5</v>
      </c>
      <c r="L28" s="20">
        <f t="shared" si="1"/>
        <v>0</v>
      </c>
      <c r="M28" s="18">
        <f>IF(C28="Y",(MAX((0.013*$C$4*L28+(0.02*(J28-$C$4)*L28)),(IF(F28="E",('[1]Instructions'!$C$8*J28*L28),('[1]Instructions'!$C$7*J28*L28))))),(IF(F28="E",('[1]Instructions'!$C$8*J28*L28),('[1]Instructions'!$C$7*J28*L28))))</f>
        <v>0</v>
      </c>
      <c r="N28" s="21">
        <f t="shared" si="2"/>
        <v>0</v>
      </c>
      <c r="P28" s="22">
        <f t="shared" si="0"/>
        <v>1</v>
      </c>
      <c r="Q28" s="23">
        <f t="shared" si="3"/>
        <v>0.0027397260273972603</v>
      </c>
      <c r="R28" s="24">
        <f t="shared" si="5"/>
        <v>0</v>
      </c>
      <c r="S28" s="8"/>
      <c r="T28" s="8"/>
      <c r="U28" s="8"/>
      <c r="V28" s="8"/>
      <c r="W28" s="8"/>
    </row>
    <row r="29" spans="1:23" ht="15.75">
      <c r="A29" s="28"/>
      <c r="B29" s="29"/>
      <c r="C29" s="30"/>
      <c r="D29" s="31"/>
      <c r="E29" s="31"/>
      <c r="F29" s="32" t="s">
        <v>21</v>
      </c>
      <c r="G29" s="17">
        <v>1560</v>
      </c>
      <c r="H29" s="33"/>
      <c r="I29" s="34"/>
      <c r="J29" s="18">
        <f t="shared" si="4"/>
        <v>0</v>
      </c>
      <c r="K29" s="19">
        <f>IF(AND(C29="Y",F29="E",J29&gt;$C$7),"1.3 &amp; 2",IF(AND(C29="Y",F29="G",J29&gt;$C$6),"1.3 &amp; 2",IF(F29="G",'[1]Instructions'!$C$7*100,'[1]Instructions'!$C$8*100)))</f>
        <v>1.5</v>
      </c>
      <c r="L29" s="20">
        <f t="shared" si="1"/>
        <v>0</v>
      </c>
      <c r="M29" s="18">
        <f>IF(C29="Y",(MAX((0.013*$C$4*L29+(0.02*(J29-$C$4)*L29)),(IF(F29="E",('[1]Instructions'!$C$8*J29*L29),('[1]Instructions'!$C$7*J29*L29))))),(IF(F29="E",('[1]Instructions'!$C$8*J29*L29),('[1]Instructions'!$C$7*J29*L29))))</f>
        <v>0</v>
      </c>
      <c r="N29" s="21">
        <f t="shared" si="2"/>
        <v>0</v>
      </c>
      <c r="P29" s="22">
        <f t="shared" si="0"/>
        <v>1</v>
      </c>
      <c r="Q29" s="23">
        <f t="shared" si="3"/>
        <v>0.0027397260273972603</v>
      </c>
      <c r="R29" s="24">
        <f t="shared" si="5"/>
        <v>0</v>
      </c>
      <c r="S29" s="8"/>
      <c r="T29" s="8"/>
      <c r="U29" s="8"/>
      <c r="V29" s="8"/>
      <c r="W29" s="8"/>
    </row>
    <row r="30" spans="1:23" ht="15.75">
      <c r="A30" s="28"/>
      <c r="B30" s="29"/>
      <c r="C30" s="30"/>
      <c r="D30" s="31"/>
      <c r="E30" s="31"/>
      <c r="F30" s="32" t="s">
        <v>21</v>
      </c>
      <c r="G30" s="17">
        <v>1560</v>
      </c>
      <c r="H30" s="33"/>
      <c r="I30" s="34"/>
      <c r="J30" s="18">
        <f t="shared" si="4"/>
        <v>0</v>
      </c>
      <c r="K30" s="19">
        <f>IF(AND(C30="Y",F30="E",J30&gt;$C$7),"1.3 &amp; 2",IF(AND(C30="Y",F30="G",J30&gt;$C$6),"1.3 &amp; 2",IF(F30="G",'[1]Instructions'!$C$7*100,'[1]Instructions'!$C$8*100)))</f>
        <v>1.5</v>
      </c>
      <c r="L30" s="20">
        <f t="shared" si="1"/>
        <v>0</v>
      </c>
      <c r="M30" s="18">
        <f>IF(C30="Y",(MAX((0.013*$C$4*L30+(0.02*(J30-$C$4)*L30)),(IF(F30="E",('[1]Instructions'!$C$8*J30*L30),('[1]Instructions'!$C$7*J30*L30))))),(IF(F30="E",('[1]Instructions'!$C$8*J30*L30),('[1]Instructions'!$C$7*J30*L30))))</f>
        <v>0</v>
      </c>
      <c r="N30" s="21">
        <f t="shared" si="2"/>
        <v>0</v>
      </c>
      <c r="P30" s="22">
        <f t="shared" si="0"/>
        <v>1</v>
      </c>
      <c r="Q30" s="23">
        <f t="shared" si="3"/>
        <v>0.0027397260273972603</v>
      </c>
      <c r="R30" s="24">
        <f t="shared" si="5"/>
        <v>0</v>
      </c>
      <c r="S30" s="8"/>
      <c r="T30" s="8"/>
      <c r="U30" s="8"/>
      <c r="V30" s="8"/>
      <c r="W30" s="8"/>
    </row>
    <row r="31" spans="1:23" ht="15.75">
      <c r="A31" s="28"/>
      <c r="B31" s="29"/>
      <c r="C31" s="30"/>
      <c r="D31" s="31"/>
      <c r="E31" s="31"/>
      <c r="F31" s="32" t="s">
        <v>21</v>
      </c>
      <c r="G31" s="17">
        <v>1560</v>
      </c>
      <c r="H31" s="33"/>
      <c r="I31" s="34"/>
      <c r="J31" s="18">
        <f t="shared" si="4"/>
        <v>0</v>
      </c>
      <c r="K31" s="19">
        <f>IF(AND(C31="Y",F31="E",J31&gt;$C$7),"1.3 &amp; 2",IF(AND(C31="Y",F31="G",J31&gt;$C$6),"1.3 &amp; 2",IF(F31="G",'[1]Instructions'!$C$7*100,'[1]Instructions'!$C$8*100)))</f>
        <v>1.5</v>
      </c>
      <c r="L31" s="20">
        <f t="shared" si="1"/>
        <v>0</v>
      </c>
      <c r="M31" s="18">
        <f>IF(C31="Y",(MAX((0.013*$C$4*L31+(0.02*(J31-$C$4)*L31)),(IF(F31="E",('[1]Instructions'!$C$8*J31*L31),('[1]Instructions'!$C$7*J31*L31))))),(IF(F31="E",('[1]Instructions'!$C$8*J31*L31),('[1]Instructions'!$C$7*J31*L31))))</f>
        <v>0</v>
      </c>
      <c r="N31" s="21">
        <f t="shared" si="2"/>
        <v>0</v>
      </c>
      <c r="P31" s="22">
        <f t="shared" si="0"/>
        <v>1</v>
      </c>
      <c r="Q31" s="23">
        <f t="shared" si="3"/>
        <v>0.0027397260273972603</v>
      </c>
      <c r="R31" s="24">
        <f t="shared" si="5"/>
        <v>0</v>
      </c>
      <c r="S31" s="8"/>
      <c r="T31" s="8"/>
      <c r="U31" s="8"/>
      <c r="V31" s="8"/>
      <c r="W31" s="8"/>
    </row>
    <row r="32" spans="1:23" ht="15.75">
      <c r="A32" s="28"/>
      <c r="B32" s="29"/>
      <c r="C32" s="30"/>
      <c r="D32" s="31"/>
      <c r="E32" s="31"/>
      <c r="F32" s="32" t="s">
        <v>21</v>
      </c>
      <c r="G32" s="17">
        <v>1560</v>
      </c>
      <c r="H32" s="33"/>
      <c r="I32" s="34"/>
      <c r="J32" s="18">
        <f t="shared" si="4"/>
        <v>0</v>
      </c>
      <c r="K32" s="19">
        <f>IF(AND(C32="Y",F32="E",J32&gt;$C$7),"1.3 &amp; 2",IF(AND(C32="Y",F32="G",J32&gt;$C$6),"1.3 &amp; 2",IF(F32="G",'[1]Instructions'!$C$7*100,'[1]Instructions'!$C$8*100)))</f>
        <v>1.5</v>
      </c>
      <c r="L32" s="20">
        <f t="shared" si="1"/>
        <v>0</v>
      </c>
      <c r="M32" s="18">
        <f>IF(C32="Y",(MAX((0.013*$C$4*L32+(0.02*(J32-$C$4)*L32)),(IF(F32="E",('[1]Instructions'!$C$8*J32*L32),('[1]Instructions'!$C$7*J32*L32))))),(IF(F32="E",('[1]Instructions'!$C$8*J32*L32),('[1]Instructions'!$C$7*J32*L32))))</f>
        <v>0</v>
      </c>
      <c r="N32" s="21">
        <f t="shared" si="2"/>
        <v>0</v>
      </c>
      <c r="P32" s="22">
        <f t="shared" si="0"/>
        <v>1</v>
      </c>
      <c r="Q32" s="23">
        <f t="shared" si="3"/>
        <v>0.0027397260273972603</v>
      </c>
      <c r="R32" s="24">
        <f t="shared" si="5"/>
        <v>0</v>
      </c>
      <c r="S32" s="8"/>
      <c r="T32" s="8"/>
      <c r="U32" s="8"/>
      <c r="V32" s="8"/>
      <c r="W32" s="8"/>
    </row>
    <row r="33" spans="1:23" ht="15.75">
      <c r="A33" s="28"/>
      <c r="B33" s="29"/>
      <c r="C33" s="30"/>
      <c r="D33" s="31"/>
      <c r="E33" s="31"/>
      <c r="F33" s="32" t="s">
        <v>21</v>
      </c>
      <c r="G33" s="17">
        <v>1560</v>
      </c>
      <c r="H33" s="33"/>
      <c r="I33" s="34"/>
      <c r="J33" s="18">
        <f t="shared" si="4"/>
        <v>0</v>
      </c>
      <c r="K33" s="19">
        <f>IF(AND(C33="Y",F33="E",J33&gt;$C$7),"1.3 &amp; 2",IF(AND(C33="Y",F33="G",J33&gt;$C$6),"1.3 &amp; 2",IF(F33="G",'[1]Instructions'!$C$7*100,'[1]Instructions'!$C$8*100)))</f>
        <v>1.5</v>
      </c>
      <c r="L33" s="20">
        <f t="shared" si="1"/>
        <v>0</v>
      </c>
      <c r="M33" s="18">
        <f>IF(C33="Y",(MAX((0.013*$C$4*L33+(0.02*(J33-$C$4)*L33)),(IF(F33="E",('[1]Instructions'!$C$8*J33*L33),('[1]Instructions'!$C$7*J33*L33))))),(IF(F33="E",('[1]Instructions'!$C$8*J33*L33),('[1]Instructions'!$C$7*J33*L33))))</f>
        <v>0</v>
      </c>
      <c r="N33" s="21">
        <f t="shared" si="2"/>
        <v>0</v>
      </c>
      <c r="P33" s="22">
        <f t="shared" si="0"/>
        <v>1</v>
      </c>
      <c r="Q33" s="23">
        <f t="shared" si="3"/>
        <v>0.0027397260273972603</v>
      </c>
      <c r="R33" s="24">
        <f t="shared" si="5"/>
        <v>0</v>
      </c>
      <c r="S33" s="8"/>
      <c r="T33" s="8"/>
      <c r="U33" s="8"/>
      <c r="V33" s="8"/>
      <c r="W33" s="8"/>
    </row>
    <row r="34" spans="1:23" ht="15.75">
      <c r="A34" s="28"/>
      <c r="B34" s="29"/>
      <c r="C34" s="30"/>
      <c r="D34" s="31"/>
      <c r="E34" s="31"/>
      <c r="F34" s="32" t="s">
        <v>21</v>
      </c>
      <c r="G34" s="17">
        <v>1560</v>
      </c>
      <c r="H34" s="33"/>
      <c r="I34" s="34"/>
      <c r="J34" s="18">
        <f t="shared" si="4"/>
        <v>0</v>
      </c>
      <c r="K34" s="19">
        <f>IF(AND(C34="Y",F34="E",J34&gt;$C$7),"1.3 &amp; 2",IF(AND(C34="Y",F34="G",J34&gt;$C$6),"1.3 &amp; 2",IF(F34="G",'[1]Instructions'!$C$7*100,'[1]Instructions'!$C$8*100)))</f>
        <v>1.5</v>
      </c>
      <c r="L34" s="20">
        <f t="shared" si="1"/>
        <v>0</v>
      </c>
      <c r="M34" s="18">
        <f>IF(C34="Y",(MAX((0.013*$C$4*L34+(0.02*(J34-$C$4)*L34)),(IF(F34="E",('[1]Instructions'!$C$8*J34*L34),('[1]Instructions'!$C$7*J34*L34))))),(IF(F34="E",('[1]Instructions'!$C$8*J34*L34),('[1]Instructions'!$C$7*J34*L34))))</f>
        <v>0</v>
      </c>
      <c r="N34" s="21">
        <f t="shared" si="2"/>
        <v>0</v>
      </c>
      <c r="P34" s="22">
        <f t="shared" si="0"/>
        <v>1</v>
      </c>
      <c r="Q34" s="23">
        <f t="shared" si="3"/>
        <v>0.0027397260273972603</v>
      </c>
      <c r="R34" s="24">
        <f t="shared" si="5"/>
        <v>0</v>
      </c>
      <c r="S34" s="8"/>
      <c r="U34" s="8"/>
      <c r="V34" s="8"/>
      <c r="W34" s="8"/>
    </row>
    <row r="35" spans="1:18" ht="15.75">
      <c r="A35" s="28"/>
      <c r="B35" s="29"/>
      <c r="C35" s="30"/>
      <c r="D35" s="31"/>
      <c r="E35" s="31"/>
      <c r="F35" s="32" t="s">
        <v>21</v>
      </c>
      <c r="G35" s="17">
        <v>1560</v>
      </c>
      <c r="H35" s="33"/>
      <c r="I35" s="34"/>
      <c r="J35" s="18">
        <f t="shared" si="4"/>
        <v>0</v>
      </c>
      <c r="K35" s="19">
        <f>IF(AND(C35="Y",F35="E",J35&gt;$C$7),"1.3 &amp; 2",IF(AND(C35="Y",F35="G",J35&gt;$C$6),"1.3 &amp; 2",IF(F35="G",'[1]Instructions'!$C$7*100,'[1]Instructions'!$C$8*100)))</f>
        <v>1.5</v>
      </c>
      <c r="L35" s="20">
        <f t="shared" si="1"/>
        <v>0</v>
      </c>
      <c r="M35" s="18">
        <f>IF(C35="Y",(MAX((0.013*$C$4*L35+(0.02*(J35-$C$4)*L35)),(IF(F35="E",('[1]Instructions'!$C$8*J35*L35),('[1]Instructions'!$C$7*J35*L35))))),(IF(F35="E",('[1]Instructions'!$C$8*J35*L35),('[1]Instructions'!$C$7*J35*L35))))</f>
        <v>0</v>
      </c>
      <c r="N35" s="21">
        <f t="shared" si="2"/>
        <v>0</v>
      </c>
      <c r="P35" s="22">
        <f t="shared" si="0"/>
        <v>1</v>
      </c>
      <c r="Q35" s="23">
        <f t="shared" si="3"/>
        <v>0.0027397260273972603</v>
      </c>
      <c r="R35" s="24">
        <f t="shared" si="5"/>
        <v>0</v>
      </c>
    </row>
    <row r="36" spans="1:18" ht="15.75">
      <c r="A36" s="28"/>
      <c r="B36" s="29"/>
      <c r="C36" s="30"/>
      <c r="D36" s="31"/>
      <c r="E36" s="31"/>
      <c r="F36" s="32" t="s">
        <v>21</v>
      </c>
      <c r="G36" s="17">
        <v>1560</v>
      </c>
      <c r="H36" s="33"/>
      <c r="I36" s="34"/>
      <c r="J36" s="18">
        <f t="shared" si="4"/>
        <v>0</v>
      </c>
      <c r="K36" s="19">
        <f>IF(AND(C36="Y",F36="E",J36&gt;$C$7),"1.3 &amp; 2",IF(AND(C36="Y",F36="G",J36&gt;$C$6),"1.3 &amp; 2",IF(F36="G",'[1]Instructions'!$C$7*100,'[1]Instructions'!$C$8*100)))</f>
        <v>1.5</v>
      </c>
      <c r="L36" s="20">
        <f t="shared" si="1"/>
        <v>0</v>
      </c>
      <c r="M36" s="18">
        <f>IF(C36="Y",(MAX((0.013*$C$4*L36+(0.02*(J36-$C$4)*L36)),(IF(F36="E",('[1]Instructions'!$C$8*J36*L36),('[1]Instructions'!$C$7*J36*L36))))),(IF(F36="E",('[1]Instructions'!$C$8*J36*L36),('[1]Instructions'!$C$7*J36*L36))))</f>
        <v>0</v>
      </c>
      <c r="N36" s="21">
        <f t="shared" si="2"/>
        <v>0</v>
      </c>
      <c r="P36" s="22">
        <f t="shared" si="0"/>
        <v>1</v>
      </c>
      <c r="Q36" s="23">
        <f t="shared" si="3"/>
        <v>0.0027397260273972603</v>
      </c>
      <c r="R36" s="24">
        <f t="shared" si="5"/>
        <v>0</v>
      </c>
    </row>
    <row r="37" spans="1:18" ht="15.75">
      <c r="A37" s="28"/>
      <c r="B37" s="29"/>
      <c r="C37" s="30"/>
      <c r="D37" s="31"/>
      <c r="E37" s="31"/>
      <c r="F37" s="32" t="s">
        <v>21</v>
      </c>
      <c r="G37" s="17">
        <v>1560</v>
      </c>
      <c r="H37" s="33"/>
      <c r="I37" s="34"/>
      <c r="J37" s="18">
        <f t="shared" si="4"/>
        <v>0</v>
      </c>
      <c r="K37" s="19">
        <f>IF(AND(C37="Y",F37="E",J37&gt;$C$7),"1.3 &amp; 2",IF(AND(C37="Y",F37="G",J37&gt;$C$6),"1.3 &amp; 2",IF(F37="G",'[1]Instructions'!$C$7*100,'[1]Instructions'!$C$8*100)))</f>
        <v>1.5</v>
      </c>
      <c r="L37" s="20">
        <f t="shared" si="1"/>
        <v>0</v>
      </c>
      <c r="M37" s="18">
        <f>IF(C37="Y",(MAX((0.013*$C$4*L37+(0.02*(J37-$C$4)*L37)),(IF(F37="E",('[1]Instructions'!$C$8*J37*L37),('[1]Instructions'!$C$7*J37*L37))))),(IF(F37="E",('[1]Instructions'!$C$8*J37*L37),('[1]Instructions'!$C$7*J37*L37))))</f>
        <v>0</v>
      </c>
      <c r="N37" s="21">
        <f t="shared" si="2"/>
        <v>0</v>
      </c>
      <c r="P37" s="22">
        <f t="shared" si="0"/>
        <v>1</v>
      </c>
      <c r="Q37" s="23">
        <f t="shared" si="3"/>
        <v>0.0027397260273972603</v>
      </c>
      <c r="R37" s="24">
        <f t="shared" si="5"/>
        <v>0</v>
      </c>
    </row>
    <row r="38" spans="1:18" ht="15.75">
      <c r="A38" s="28"/>
      <c r="B38" s="29"/>
      <c r="C38" s="30"/>
      <c r="D38" s="31"/>
      <c r="E38" s="31"/>
      <c r="F38" s="32" t="s">
        <v>21</v>
      </c>
      <c r="G38" s="17">
        <v>1560</v>
      </c>
      <c r="H38" s="33"/>
      <c r="I38" s="34"/>
      <c r="J38" s="18">
        <f t="shared" si="4"/>
        <v>0</v>
      </c>
      <c r="K38" s="19">
        <f>IF(AND(C38="Y",F38="E",J38&gt;$C$7),"1.3 &amp; 2",IF(AND(C38="Y",F38="G",J38&gt;$C$6),"1.3 &amp; 2",IF(F38="G",'[1]Instructions'!$C$7*100,'[1]Instructions'!$C$8*100)))</f>
        <v>1.5</v>
      </c>
      <c r="L38" s="20">
        <f t="shared" si="1"/>
        <v>0</v>
      </c>
      <c r="M38" s="18">
        <f>IF(C38="Y",(MAX((0.013*$C$4*L38+(0.02*(J38-$C$4)*L38)),(IF(F38="E",('[1]Instructions'!$C$8*J38*L38),('[1]Instructions'!$C$7*J38*L38))))),(IF(F38="E",('[1]Instructions'!$C$8*J38*L38),('[1]Instructions'!$C$7*J38*L38))))</f>
        <v>0</v>
      </c>
      <c r="N38" s="21">
        <f t="shared" si="2"/>
        <v>0</v>
      </c>
      <c r="P38" s="22">
        <f t="shared" si="0"/>
        <v>1</v>
      </c>
      <c r="Q38" s="23">
        <f t="shared" si="3"/>
        <v>0.0027397260273972603</v>
      </c>
      <c r="R38" s="24">
        <f t="shared" si="5"/>
        <v>0</v>
      </c>
    </row>
    <row r="39" spans="1:18" ht="15.75">
      <c r="A39" s="28"/>
      <c r="B39" s="29"/>
      <c r="C39" s="30"/>
      <c r="D39" s="31"/>
      <c r="E39" s="31"/>
      <c r="F39" s="32" t="s">
        <v>21</v>
      </c>
      <c r="G39" s="17">
        <v>1560</v>
      </c>
      <c r="H39" s="33"/>
      <c r="I39" s="34"/>
      <c r="J39" s="18">
        <f t="shared" si="4"/>
        <v>0</v>
      </c>
      <c r="K39" s="19">
        <f>IF(AND(C39="Y",F39="E",J39&gt;$C$7),"1.3 &amp; 2",IF(AND(C39="Y",F39="G",J39&gt;$C$6),"1.3 &amp; 2",IF(F39="G",'[1]Instructions'!$C$7*100,'[1]Instructions'!$C$8*100)))</f>
        <v>1.5</v>
      </c>
      <c r="L39" s="20">
        <f t="shared" si="1"/>
        <v>0</v>
      </c>
      <c r="M39" s="18">
        <f>IF(C39="Y",(MAX((0.013*$C$4*L39+(0.02*(J39-$C$4)*L39)),(IF(F39="E",('[1]Instructions'!$C$8*J39*L39),('[1]Instructions'!$C$7*J39*L39))))),(IF(F39="E",('[1]Instructions'!$C$8*J39*L39),('[1]Instructions'!$C$7*J39*L39))))</f>
        <v>0</v>
      </c>
      <c r="N39" s="21">
        <f t="shared" si="2"/>
        <v>0</v>
      </c>
      <c r="P39" s="22">
        <f t="shared" si="0"/>
        <v>1</v>
      </c>
      <c r="Q39" s="23">
        <f t="shared" si="3"/>
        <v>0.0027397260273972603</v>
      </c>
      <c r="R39" s="24">
        <f t="shared" si="5"/>
        <v>0</v>
      </c>
    </row>
    <row r="40" spans="1:18" ht="15.75">
      <c r="A40" s="28"/>
      <c r="B40" s="29"/>
      <c r="C40" s="30"/>
      <c r="D40" s="31"/>
      <c r="E40" s="31"/>
      <c r="F40" s="32" t="s">
        <v>21</v>
      </c>
      <c r="G40" s="17">
        <v>1560</v>
      </c>
      <c r="H40" s="33"/>
      <c r="I40" s="34"/>
      <c r="J40" s="18">
        <f t="shared" si="4"/>
        <v>0</v>
      </c>
      <c r="K40" s="19">
        <f>IF(AND(C40="Y",F40="E",J40&gt;$C$7),"1.3 &amp; 2",IF(AND(C40="Y",F40="G",J40&gt;$C$6),"1.3 &amp; 2",IF(F40="G",'[1]Instructions'!$C$7*100,'[1]Instructions'!$C$8*100)))</f>
        <v>1.5</v>
      </c>
      <c r="L40" s="20">
        <f t="shared" si="1"/>
        <v>0</v>
      </c>
      <c r="M40" s="18">
        <f>IF(C40="Y",(MAX((0.013*$C$4*L40+(0.02*(J40-$C$4)*L40)),(IF(F40="E",('[1]Instructions'!$C$8*J40*L40),('[1]Instructions'!$C$7*J40*L40))))),(IF(F40="E",('[1]Instructions'!$C$8*J40*L40),('[1]Instructions'!$C$7*J40*L40))))</f>
        <v>0</v>
      </c>
      <c r="N40" s="21">
        <f t="shared" si="2"/>
        <v>0</v>
      </c>
      <c r="P40" s="22">
        <f t="shared" si="0"/>
        <v>1</v>
      </c>
      <c r="Q40" s="23">
        <f t="shared" si="3"/>
        <v>0.0027397260273972603</v>
      </c>
      <c r="R40" s="24">
        <f t="shared" si="5"/>
        <v>0</v>
      </c>
    </row>
    <row r="41" spans="1:18" ht="15.75">
      <c r="A41" s="28"/>
      <c r="B41" s="29"/>
      <c r="C41" s="30"/>
      <c r="D41" s="31"/>
      <c r="E41" s="31"/>
      <c r="F41" s="32" t="s">
        <v>21</v>
      </c>
      <c r="G41" s="17">
        <v>1560</v>
      </c>
      <c r="H41" s="33"/>
      <c r="I41" s="34"/>
      <c r="J41" s="18">
        <f t="shared" si="4"/>
        <v>0</v>
      </c>
      <c r="K41" s="19">
        <f>IF(AND(C41="Y",F41="E",J41&gt;$C$7),"1.3 &amp; 2",IF(AND(C41="Y",F41="G",J41&gt;$C$6),"1.3 &amp; 2",IF(F41="G",'[1]Instructions'!$C$7*100,'[1]Instructions'!$C$8*100)))</f>
        <v>1.5</v>
      </c>
      <c r="L41" s="20">
        <f t="shared" si="1"/>
        <v>0</v>
      </c>
      <c r="M41" s="18">
        <f>IF(C41="Y",(MAX((0.013*$C$4*L41+(0.02*(J41-$C$4)*L41)),(IF(F41="E",('[1]Instructions'!$C$8*J41*L41),('[1]Instructions'!$C$7*J41*L41))))),(IF(F41="E",('[1]Instructions'!$C$8*J41*L41),('[1]Instructions'!$C$7*J41*L41))))</f>
        <v>0</v>
      </c>
      <c r="N41" s="21">
        <f t="shared" si="2"/>
        <v>0</v>
      </c>
      <c r="P41" s="22">
        <f t="shared" si="0"/>
        <v>1</v>
      </c>
      <c r="Q41" s="23">
        <f t="shared" si="3"/>
        <v>0.0027397260273972603</v>
      </c>
      <c r="R41" s="24">
        <f t="shared" si="5"/>
        <v>0</v>
      </c>
    </row>
    <row r="42" spans="1:18" ht="15.75">
      <c r="A42" s="28"/>
      <c r="B42" s="29"/>
      <c r="C42" s="30"/>
      <c r="D42" s="31"/>
      <c r="E42" s="31"/>
      <c r="F42" s="32" t="s">
        <v>21</v>
      </c>
      <c r="G42" s="17">
        <v>1560</v>
      </c>
      <c r="H42" s="33"/>
      <c r="I42" s="34"/>
      <c r="J42" s="18">
        <f t="shared" si="4"/>
        <v>0</v>
      </c>
      <c r="K42" s="19">
        <f>IF(AND(C42="Y",F42="E",J42&gt;$C$7),"1.3 &amp; 2",IF(AND(C42="Y",F42="G",J42&gt;$C$6),"1.3 &amp; 2",IF(F42="G",'[1]Instructions'!$C$7*100,'[1]Instructions'!$C$8*100)))</f>
        <v>1.5</v>
      </c>
      <c r="L42" s="20">
        <f t="shared" si="1"/>
        <v>0</v>
      </c>
      <c r="M42" s="18">
        <f>IF(C42="Y",(MAX((0.013*$C$4*L42+(0.02*(J42-$C$4)*L42)),(IF(F42="E",('[1]Instructions'!$C$8*J42*L42),('[1]Instructions'!$C$7*J42*L42))))),(IF(F42="E",('[1]Instructions'!$C$8*J42*L42),('[1]Instructions'!$C$7*J42*L42))))</f>
        <v>0</v>
      </c>
      <c r="N42" s="21">
        <f t="shared" si="2"/>
        <v>0</v>
      </c>
      <c r="P42" s="22">
        <f t="shared" si="0"/>
        <v>1</v>
      </c>
      <c r="Q42" s="23">
        <f t="shared" si="3"/>
        <v>0.0027397260273972603</v>
      </c>
      <c r="R42" s="24">
        <f t="shared" si="5"/>
        <v>0</v>
      </c>
    </row>
    <row r="43" spans="1:18" ht="15.75">
      <c r="A43" s="28"/>
      <c r="B43" s="29"/>
      <c r="C43" s="30"/>
      <c r="D43" s="31"/>
      <c r="E43" s="31"/>
      <c r="F43" s="32" t="s">
        <v>21</v>
      </c>
      <c r="G43" s="17">
        <v>1560</v>
      </c>
      <c r="H43" s="33"/>
      <c r="I43" s="34"/>
      <c r="J43" s="18">
        <f t="shared" si="4"/>
        <v>0</v>
      </c>
      <c r="K43" s="19">
        <f>IF(AND(C43="Y",F43="E",J43&gt;$C$7),"1.3 &amp; 2",IF(AND(C43="Y",F43="G",J43&gt;$C$6),"1.3 &amp; 2",IF(F43="G",'[1]Instructions'!$C$7*100,'[1]Instructions'!$C$8*100)))</f>
        <v>1.5</v>
      </c>
      <c r="L43" s="20">
        <f t="shared" si="1"/>
        <v>0</v>
      </c>
      <c r="M43" s="18">
        <f>IF(C43="Y",(MAX((0.013*$C$4*L43+(0.02*(J43-$C$4)*L43)),(IF(F43="E",('[1]Instructions'!$C$8*J43*L43),('[1]Instructions'!$C$7*J43*L43))))),(IF(F43="E",('[1]Instructions'!$C$8*J43*L43),('[1]Instructions'!$C$7*J43*L43))))</f>
        <v>0</v>
      </c>
      <c r="N43" s="21">
        <f t="shared" si="2"/>
        <v>0</v>
      </c>
      <c r="P43" s="22">
        <f t="shared" si="0"/>
        <v>1</v>
      </c>
      <c r="Q43" s="23">
        <f t="shared" si="3"/>
        <v>0.0027397260273972603</v>
      </c>
      <c r="R43" s="24">
        <f t="shared" si="5"/>
        <v>0</v>
      </c>
    </row>
    <row r="44" spans="1:18" ht="15.75">
      <c r="A44" s="28"/>
      <c r="B44" s="29"/>
      <c r="C44" s="30"/>
      <c r="D44" s="31"/>
      <c r="E44" s="31"/>
      <c r="F44" s="32" t="s">
        <v>21</v>
      </c>
      <c r="G44" s="17">
        <v>1560</v>
      </c>
      <c r="H44" s="33"/>
      <c r="I44" s="34"/>
      <c r="J44" s="18">
        <f t="shared" si="4"/>
        <v>0</v>
      </c>
      <c r="K44" s="19">
        <f>IF(AND(C44="Y",F44="E",J44&gt;$C$7),"1.3 &amp; 2",IF(AND(C44="Y",F44="G",J44&gt;$C$6),"1.3 &amp; 2",IF(F44="G",'[1]Instructions'!$C$7*100,'[1]Instructions'!$C$8*100)))</f>
        <v>1.5</v>
      </c>
      <c r="L44" s="20">
        <f t="shared" si="1"/>
        <v>0</v>
      </c>
      <c r="M44" s="18">
        <f>IF(C44="Y",(MAX((0.013*$C$4*L44+(0.02*(J44-$C$4)*L44)),(IF(F44="E",('[1]Instructions'!$C$8*J44*L44),('[1]Instructions'!$C$7*J44*L44))))),(IF(F44="E",('[1]Instructions'!$C$8*J44*L44),('[1]Instructions'!$C$7*J44*L44))))</f>
        <v>0</v>
      </c>
      <c r="N44" s="21">
        <f t="shared" si="2"/>
        <v>0</v>
      </c>
      <c r="P44" s="22">
        <f t="shared" si="0"/>
        <v>1</v>
      </c>
      <c r="Q44" s="23">
        <f t="shared" si="3"/>
        <v>0.0027397260273972603</v>
      </c>
      <c r="R44" s="24">
        <f t="shared" si="5"/>
        <v>0</v>
      </c>
    </row>
    <row r="45" spans="1:18" ht="15.75">
      <c r="A45" s="28"/>
      <c r="B45" s="29"/>
      <c r="C45" s="30"/>
      <c r="D45" s="31"/>
      <c r="E45" s="31"/>
      <c r="F45" s="32" t="s">
        <v>21</v>
      </c>
      <c r="G45" s="17">
        <v>1560</v>
      </c>
      <c r="H45" s="33"/>
      <c r="I45" s="34"/>
      <c r="J45" s="18">
        <f t="shared" si="4"/>
        <v>0</v>
      </c>
      <c r="K45" s="19">
        <f>IF(AND(C45="Y",F45="E",J45&gt;$C$7),"1.3 &amp; 2",IF(AND(C45="Y",F45="G",J45&gt;$C$6),"1.3 &amp; 2",IF(F45="G",'[1]Instructions'!$C$7*100,'[1]Instructions'!$C$8*100)))</f>
        <v>1.5</v>
      </c>
      <c r="L45" s="20">
        <f t="shared" si="1"/>
        <v>0</v>
      </c>
      <c r="M45" s="18">
        <f>IF(C45="Y",(MAX((0.013*$C$4*L45+(0.02*(J45-$C$4)*L45)),(IF(F45="E",('[1]Instructions'!$C$8*J45*L45),('[1]Instructions'!$C$7*J45*L45))))),(IF(F45="E",('[1]Instructions'!$C$8*J45*L45),('[1]Instructions'!$C$7*J45*L45))))</f>
        <v>0</v>
      </c>
      <c r="N45" s="21">
        <f t="shared" si="2"/>
        <v>0</v>
      </c>
      <c r="P45" s="22">
        <f t="shared" si="0"/>
        <v>1</v>
      </c>
      <c r="Q45" s="23">
        <f t="shared" si="3"/>
        <v>0.0027397260273972603</v>
      </c>
      <c r="R45" s="24">
        <f t="shared" si="5"/>
        <v>0</v>
      </c>
    </row>
    <row r="46" spans="1:18" ht="15.75">
      <c r="A46" s="28"/>
      <c r="B46" s="29"/>
      <c r="C46" s="30"/>
      <c r="D46" s="31"/>
      <c r="E46" s="31"/>
      <c r="F46" s="32" t="s">
        <v>21</v>
      </c>
      <c r="G46" s="17">
        <v>1560</v>
      </c>
      <c r="H46" s="33"/>
      <c r="I46" s="34"/>
      <c r="J46" s="18">
        <f t="shared" si="4"/>
        <v>0</v>
      </c>
      <c r="K46" s="19">
        <f>IF(AND(C46="Y",F46="E",J46&gt;$C$7),"1.3 &amp; 2",IF(AND(C46="Y",F46="G",J46&gt;$C$6),"1.3 &amp; 2",IF(F46="G",'[1]Instructions'!$C$7*100,'[1]Instructions'!$C$8*100)))</f>
        <v>1.5</v>
      </c>
      <c r="L46" s="20">
        <f t="shared" si="1"/>
        <v>0</v>
      </c>
      <c r="M46" s="18">
        <f>IF(C46="Y",(MAX((0.013*$C$4*L46+(0.02*(J46-$C$4)*L46)),(IF(F46="E",('[1]Instructions'!$C$8*J46*L46),('[1]Instructions'!$C$7*J46*L46))))),(IF(F46="E",('[1]Instructions'!$C$8*J46*L46),('[1]Instructions'!$C$7*J46*L46))))</f>
        <v>0</v>
      </c>
      <c r="N46" s="21">
        <f t="shared" si="2"/>
        <v>0</v>
      </c>
      <c r="P46" s="22">
        <f t="shared" si="0"/>
        <v>1</v>
      </c>
      <c r="Q46" s="23">
        <f t="shared" si="3"/>
        <v>0.0027397260273972603</v>
      </c>
      <c r="R46" s="24">
        <f t="shared" si="5"/>
        <v>0</v>
      </c>
    </row>
    <row r="47" spans="1:18" ht="15.75">
      <c r="A47" s="28"/>
      <c r="B47" s="29"/>
      <c r="C47" s="30"/>
      <c r="D47" s="31"/>
      <c r="E47" s="31"/>
      <c r="F47" s="32" t="s">
        <v>21</v>
      </c>
      <c r="G47" s="17">
        <v>1560</v>
      </c>
      <c r="H47" s="33"/>
      <c r="I47" s="34"/>
      <c r="J47" s="18">
        <f t="shared" si="4"/>
        <v>0</v>
      </c>
      <c r="K47" s="19">
        <f>IF(AND(C47="Y",F47="E",J47&gt;$C$7),"1.3 &amp; 2",IF(AND(C47="Y",F47="G",J47&gt;$C$6),"1.3 &amp; 2",IF(F47="G",'[1]Instructions'!$C$7*100,'[1]Instructions'!$C$8*100)))</f>
        <v>1.5</v>
      </c>
      <c r="L47" s="20">
        <f t="shared" si="1"/>
        <v>0</v>
      </c>
      <c r="M47" s="18">
        <f>IF(C47="Y",(MAX((0.013*$C$4*L47+(0.02*(J47-$C$4)*L47)),(IF(F47="E",('[1]Instructions'!$C$8*J47*L47),('[1]Instructions'!$C$7*J47*L47))))),(IF(F47="E",('[1]Instructions'!$C$8*J47*L47),('[1]Instructions'!$C$7*J47*L47))))</f>
        <v>0</v>
      </c>
      <c r="N47" s="21">
        <f t="shared" si="2"/>
        <v>0</v>
      </c>
      <c r="P47" s="22">
        <f t="shared" si="0"/>
        <v>1</v>
      </c>
      <c r="Q47" s="23">
        <f t="shared" si="3"/>
        <v>0.0027397260273972603</v>
      </c>
      <c r="R47" s="24">
        <f t="shared" si="5"/>
        <v>0</v>
      </c>
    </row>
    <row r="48" spans="1:18" ht="15.75">
      <c r="A48" s="28"/>
      <c r="B48" s="29"/>
      <c r="C48" s="30"/>
      <c r="D48" s="31"/>
      <c r="E48" s="31"/>
      <c r="F48" s="32" t="s">
        <v>21</v>
      </c>
      <c r="G48" s="17">
        <v>1560</v>
      </c>
      <c r="H48" s="33"/>
      <c r="I48" s="34"/>
      <c r="J48" s="18">
        <f t="shared" si="4"/>
        <v>0</v>
      </c>
      <c r="K48" s="19">
        <f>IF(AND(C48="Y",F48="E",J48&gt;$C$7),"1.3 &amp; 2",IF(AND(C48="Y",F48="G",J48&gt;$C$6),"1.3 &amp; 2",IF(F48="G",'[1]Instructions'!$C$7*100,'[1]Instructions'!$C$8*100)))</f>
        <v>1.5</v>
      </c>
      <c r="L48" s="20">
        <f t="shared" si="1"/>
        <v>0</v>
      </c>
      <c r="M48" s="18">
        <f>IF(C48="Y",(MAX((0.013*$C$4*L48+(0.02*(J48-$C$4)*L48)),(IF(F48="E",('[1]Instructions'!$C$8*J48*L48),('[1]Instructions'!$C$7*J48*L48))))),(IF(F48="E",('[1]Instructions'!$C$8*J48*L48),('[1]Instructions'!$C$7*J48*L48))))</f>
        <v>0</v>
      </c>
      <c r="N48" s="21">
        <f t="shared" si="2"/>
        <v>0</v>
      </c>
      <c r="P48" s="22">
        <f t="shared" si="0"/>
        <v>1</v>
      </c>
      <c r="Q48" s="23">
        <f t="shared" si="3"/>
        <v>0.0027397260273972603</v>
      </c>
      <c r="R48" s="24">
        <f t="shared" si="5"/>
        <v>0</v>
      </c>
    </row>
    <row r="49" spans="1:18" ht="15.75">
      <c r="A49" s="28"/>
      <c r="B49" s="29"/>
      <c r="C49" s="30"/>
      <c r="D49" s="31"/>
      <c r="E49" s="31"/>
      <c r="F49" s="32" t="s">
        <v>21</v>
      </c>
      <c r="G49" s="17">
        <v>1560</v>
      </c>
      <c r="H49" s="33"/>
      <c r="I49" s="34"/>
      <c r="J49" s="18">
        <f t="shared" si="4"/>
        <v>0</v>
      </c>
      <c r="K49" s="19">
        <f>IF(AND(C49="Y",F49="E",J49&gt;$C$7),"1.3 &amp; 2",IF(AND(C49="Y",F49="G",J49&gt;$C$6),"1.3 &amp; 2",IF(F49="G",'[1]Instructions'!$C$7*100,'[1]Instructions'!$C$8*100)))</f>
        <v>1.5</v>
      </c>
      <c r="L49" s="20">
        <f t="shared" si="1"/>
        <v>0</v>
      </c>
      <c r="M49" s="18">
        <f>IF(C49="Y",(MAX((0.013*$C$4*L49+(0.02*(J49-$C$4)*L49)),(IF(F49="E",('[1]Instructions'!$C$8*J49*L49),('[1]Instructions'!$C$7*J49*L49))))),(IF(F49="E",('[1]Instructions'!$C$8*J49*L49),('[1]Instructions'!$C$7*J49*L49))))</f>
        <v>0</v>
      </c>
      <c r="N49" s="21">
        <f t="shared" si="2"/>
        <v>0</v>
      </c>
      <c r="P49" s="22">
        <f t="shared" si="0"/>
        <v>1</v>
      </c>
      <c r="Q49" s="23">
        <f t="shared" si="3"/>
        <v>0.0027397260273972603</v>
      </c>
      <c r="R49" s="24">
        <f t="shared" si="5"/>
        <v>0</v>
      </c>
    </row>
    <row r="50" spans="1:18" ht="15.75">
      <c r="A50" s="28"/>
      <c r="B50" s="29"/>
      <c r="C50" s="30"/>
      <c r="D50" s="31"/>
      <c r="E50" s="31"/>
      <c r="F50" s="32" t="s">
        <v>21</v>
      </c>
      <c r="G50" s="17">
        <v>1560</v>
      </c>
      <c r="H50" s="33"/>
      <c r="I50" s="34"/>
      <c r="J50" s="18">
        <f t="shared" si="4"/>
        <v>0</v>
      </c>
      <c r="K50" s="19">
        <f>IF(AND(C50="Y",F50="E",J50&gt;$C$7),"1.3 &amp; 2",IF(AND(C50="Y",F50="G",J50&gt;$C$6),"1.3 &amp; 2",IF(F50="G",'[1]Instructions'!$C$7*100,'[1]Instructions'!$C$8*100)))</f>
        <v>1.5</v>
      </c>
      <c r="L50" s="20">
        <f t="shared" si="1"/>
        <v>0</v>
      </c>
      <c r="M50" s="18">
        <f>IF(C50="Y",(MAX((0.013*$C$4*L50+(0.02*(J50-$C$4)*L50)),(IF(F50="E",('[1]Instructions'!$C$8*J50*L50),('[1]Instructions'!$C$7*J50*L50))))),(IF(F50="E",('[1]Instructions'!$C$8*J50*L50),('[1]Instructions'!$C$7*J50*L50))))</f>
        <v>0</v>
      </c>
      <c r="N50" s="21">
        <f t="shared" si="2"/>
        <v>0</v>
      </c>
      <c r="P50" s="22">
        <f t="shared" si="0"/>
        <v>1</v>
      </c>
      <c r="Q50" s="23">
        <f t="shared" si="3"/>
        <v>0.0027397260273972603</v>
      </c>
      <c r="R50" s="24">
        <f t="shared" si="5"/>
        <v>0</v>
      </c>
    </row>
    <row r="51" spans="1:18" ht="15.75">
      <c r="A51" s="28"/>
      <c r="B51" s="29"/>
      <c r="C51" s="30"/>
      <c r="D51" s="31"/>
      <c r="E51" s="31"/>
      <c r="F51" s="32" t="s">
        <v>21</v>
      </c>
      <c r="G51" s="17">
        <v>1560</v>
      </c>
      <c r="H51" s="33"/>
      <c r="I51" s="34"/>
      <c r="J51" s="18">
        <f t="shared" si="4"/>
        <v>0</v>
      </c>
      <c r="K51" s="19">
        <f>IF(AND(C51="Y",F51="E",J51&gt;$C$7),"1.3 &amp; 2",IF(AND(C51="Y",F51="G",J51&gt;$C$6),"1.3 &amp; 2",IF(F51="G",'[1]Instructions'!$C$7*100,'[1]Instructions'!$C$8*100)))</f>
        <v>1.5</v>
      </c>
      <c r="L51" s="20">
        <f t="shared" si="1"/>
        <v>0</v>
      </c>
      <c r="M51" s="18">
        <f>IF(C51="Y",(MAX((0.013*$C$4*L51+(0.02*(J51-$C$4)*L51)),(IF(F51="E",('[1]Instructions'!$C$8*J51*L51),('[1]Instructions'!$C$7*J51*L51))))),(IF(F51="E",('[1]Instructions'!$C$8*J51*L51),('[1]Instructions'!$C$7*J51*L51))))</f>
        <v>0</v>
      </c>
      <c r="N51" s="21">
        <f t="shared" si="2"/>
        <v>0</v>
      </c>
      <c r="P51" s="22">
        <f t="shared" si="0"/>
        <v>1</v>
      </c>
      <c r="Q51" s="23">
        <f t="shared" si="3"/>
        <v>0.0027397260273972603</v>
      </c>
      <c r="R51" s="24">
        <f t="shared" si="5"/>
        <v>0</v>
      </c>
    </row>
    <row r="52" spans="1:18" ht="15.75">
      <c r="A52" s="28"/>
      <c r="B52" s="29"/>
      <c r="C52" s="30"/>
      <c r="D52" s="31"/>
      <c r="E52" s="31"/>
      <c r="F52" s="32" t="s">
        <v>21</v>
      </c>
      <c r="G52" s="17">
        <v>1560</v>
      </c>
      <c r="H52" s="33"/>
      <c r="I52" s="34"/>
      <c r="J52" s="18">
        <f t="shared" si="4"/>
        <v>0</v>
      </c>
      <c r="K52" s="19">
        <f>IF(AND(C52="Y",F52="E",J52&gt;$C$7),"1.3 &amp; 2",IF(AND(C52="Y",F52="G",J52&gt;$C$6),"1.3 &amp; 2",IF(F52="G",'[1]Instructions'!$C$7*100,'[1]Instructions'!$C$8*100)))</f>
        <v>1.5</v>
      </c>
      <c r="L52" s="20">
        <f t="shared" si="1"/>
        <v>0</v>
      </c>
      <c r="M52" s="18">
        <f>IF(C52="Y",(MAX((0.013*$C$4*L52+(0.02*(J52-$C$4)*L52)),(IF(F52="E",('[1]Instructions'!$C$8*J52*L52),('[1]Instructions'!$C$7*J52*L52))))),(IF(F52="E",('[1]Instructions'!$C$8*J52*L52),('[1]Instructions'!$C$7*J52*L52))))</f>
        <v>0</v>
      </c>
      <c r="N52" s="21">
        <f t="shared" si="2"/>
        <v>0</v>
      </c>
      <c r="P52" s="22">
        <f t="shared" si="0"/>
        <v>1</v>
      </c>
      <c r="Q52" s="23">
        <f t="shared" si="3"/>
        <v>0.0027397260273972603</v>
      </c>
      <c r="R52" s="24">
        <f t="shared" si="5"/>
        <v>0</v>
      </c>
    </row>
    <row r="53" spans="1:18" ht="15.75">
      <c r="A53" s="28"/>
      <c r="B53" s="29"/>
      <c r="C53" s="30"/>
      <c r="D53" s="31"/>
      <c r="E53" s="31"/>
      <c r="F53" s="32" t="s">
        <v>21</v>
      </c>
      <c r="G53" s="17">
        <v>1560</v>
      </c>
      <c r="H53" s="33"/>
      <c r="I53" s="34"/>
      <c r="J53" s="18">
        <f t="shared" si="4"/>
        <v>0</v>
      </c>
      <c r="K53" s="19">
        <f>IF(AND(C53="Y",F53="E",J53&gt;$C$7),"1.3 &amp; 2",IF(AND(C53="Y",F53="G",J53&gt;$C$6),"1.3 &amp; 2",IF(F53="G",'[1]Instructions'!$C$7*100,'[1]Instructions'!$C$8*100)))</f>
        <v>1.5</v>
      </c>
      <c r="L53" s="20">
        <f t="shared" si="1"/>
        <v>0</v>
      </c>
      <c r="M53" s="18">
        <f>IF(C53="Y",(MAX((0.013*$C$4*L53+(0.02*(J53-$C$4)*L53)),(IF(F53="E",('[1]Instructions'!$C$8*J53*L53),('[1]Instructions'!$C$7*J53*L53))))),(IF(F53="E",('[1]Instructions'!$C$8*J53*L53),('[1]Instructions'!$C$7*J53*L53))))</f>
        <v>0</v>
      </c>
      <c r="N53" s="21">
        <f t="shared" si="2"/>
        <v>0</v>
      </c>
      <c r="P53" s="22">
        <f t="shared" si="0"/>
        <v>1</v>
      </c>
      <c r="Q53" s="23">
        <f t="shared" si="3"/>
        <v>0.0027397260273972603</v>
      </c>
      <c r="R53" s="24">
        <f t="shared" si="5"/>
        <v>0</v>
      </c>
    </row>
    <row r="54" spans="1:18" ht="15.75">
      <c r="A54" s="28"/>
      <c r="B54" s="29"/>
      <c r="C54" s="30"/>
      <c r="D54" s="31"/>
      <c r="E54" s="31"/>
      <c r="F54" s="32" t="s">
        <v>21</v>
      </c>
      <c r="G54" s="17">
        <v>1560</v>
      </c>
      <c r="H54" s="33"/>
      <c r="I54" s="34"/>
      <c r="J54" s="18">
        <f t="shared" si="4"/>
        <v>0</v>
      </c>
      <c r="K54" s="19">
        <f>IF(AND(C54="Y",F54="E",J54&gt;$C$7),"1.3 &amp; 2",IF(AND(C54="Y",F54="G",J54&gt;$C$6),"1.3 &amp; 2",IF(F54="G",'[1]Instructions'!$C$7*100,'[1]Instructions'!$C$8*100)))</f>
        <v>1.5</v>
      </c>
      <c r="L54" s="20">
        <f t="shared" si="1"/>
        <v>0</v>
      </c>
      <c r="M54" s="18">
        <f>IF(C54="Y",(MAX((0.013*$C$4*L54+(0.02*(J54-$C$4)*L54)),(IF(F54="E",('[1]Instructions'!$C$8*J54*L54),('[1]Instructions'!$C$7*J54*L54))))),(IF(F54="E",('[1]Instructions'!$C$8*J54*L54),('[1]Instructions'!$C$7*J54*L54))))</f>
        <v>0</v>
      </c>
      <c r="N54" s="21">
        <f t="shared" si="2"/>
        <v>0</v>
      </c>
      <c r="P54" s="22">
        <f t="shared" si="0"/>
        <v>1</v>
      </c>
      <c r="Q54" s="23">
        <f t="shared" si="3"/>
        <v>0.0027397260273972603</v>
      </c>
      <c r="R54" s="24">
        <f t="shared" si="5"/>
        <v>0</v>
      </c>
    </row>
    <row r="55" spans="1:18" ht="15.75">
      <c r="A55" s="28"/>
      <c r="B55" s="29"/>
      <c r="C55" s="30"/>
      <c r="D55" s="31"/>
      <c r="E55" s="31"/>
      <c r="F55" s="32" t="s">
        <v>21</v>
      </c>
      <c r="G55" s="17">
        <v>1560</v>
      </c>
      <c r="H55" s="33"/>
      <c r="I55" s="34"/>
      <c r="J55" s="18">
        <f t="shared" si="4"/>
        <v>0</v>
      </c>
      <c r="K55" s="19">
        <f>IF(AND(C55="Y",F55="E",J55&gt;$C$7),"1.3 &amp; 2",IF(AND(C55="Y",F55="G",J55&gt;$C$6),"1.3 &amp; 2",IF(F55="G",'[1]Instructions'!$C$7*100,'[1]Instructions'!$C$8*100)))</f>
        <v>1.5</v>
      </c>
      <c r="L55" s="20">
        <f t="shared" si="1"/>
        <v>0</v>
      </c>
      <c r="M55" s="18">
        <f>IF(C55="Y",(MAX((0.013*$C$4*L55+(0.02*(J55-$C$4)*L55)),(IF(F55="E",('[1]Instructions'!$C$8*J55*L55),('[1]Instructions'!$C$7*J55*L55))))),(IF(F55="E",('[1]Instructions'!$C$8*J55*L55),('[1]Instructions'!$C$7*J55*L55))))</f>
        <v>0</v>
      </c>
      <c r="N55" s="21">
        <f t="shared" si="2"/>
        <v>0</v>
      </c>
      <c r="P55" s="22">
        <f t="shared" si="0"/>
        <v>1</v>
      </c>
      <c r="Q55" s="23">
        <f t="shared" si="3"/>
        <v>0.0027397260273972603</v>
      </c>
      <c r="R55" s="24">
        <f t="shared" si="5"/>
        <v>0</v>
      </c>
    </row>
    <row r="56" spans="1:18" ht="15.75">
      <c r="A56" s="28"/>
      <c r="B56" s="29"/>
      <c r="C56" s="30"/>
      <c r="D56" s="31"/>
      <c r="E56" s="31"/>
      <c r="F56" s="32" t="s">
        <v>21</v>
      </c>
      <c r="G56" s="17">
        <v>1560</v>
      </c>
      <c r="H56" s="33"/>
      <c r="I56" s="34"/>
      <c r="J56" s="18">
        <f t="shared" si="4"/>
        <v>0</v>
      </c>
      <c r="K56" s="19">
        <f>IF(AND(C56="Y",F56="E",J56&gt;$C$7),"1.3 &amp; 2",IF(AND(C56="Y",F56="G",J56&gt;$C$6),"1.3 &amp; 2",IF(F56="G",'[1]Instructions'!$C$7*100,'[1]Instructions'!$C$8*100)))</f>
        <v>1.5</v>
      </c>
      <c r="L56" s="20">
        <f t="shared" si="1"/>
        <v>0</v>
      </c>
      <c r="M56" s="18">
        <f>IF(C56="Y",(MAX((0.013*$C$4*L56+(0.02*(J56-$C$4)*L56)),(IF(F56="E",('[1]Instructions'!$C$8*J56*L56),('[1]Instructions'!$C$7*J56*L56))))),(IF(F56="E",('[1]Instructions'!$C$8*J56*L56),('[1]Instructions'!$C$7*J56*L56))))</f>
        <v>0</v>
      </c>
      <c r="N56" s="21">
        <f t="shared" si="2"/>
        <v>0</v>
      </c>
      <c r="P56" s="22">
        <f t="shared" si="0"/>
        <v>1</v>
      </c>
      <c r="Q56" s="23">
        <f t="shared" si="3"/>
        <v>0.0027397260273972603</v>
      </c>
      <c r="R56" s="24">
        <f t="shared" si="5"/>
        <v>0</v>
      </c>
    </row>
    <row r="57" spans="1:18" ht="15.75">
      <c r="A57" s="28"/>
      <c r="B57" s="29"/>
      <c r="C57" s="30"/>
      <c r="D57" s="31"/>
      <c r="E57" s="31"/>
      <c r="F57" s="32" t="s">
        <v>21</v>
      </c>
      <c r="G57" s="17">
        <v>1560</v>
      </c>
      <c r="H57" s="33"/>
      <c r="I57" s="34"/>
      <c r="J57" s="18">
        <f t="shared" si="4"/>
        <v>0</v>
      </c>
      <c r="K57" s="19">
        <f>IF(AND(C57="Y",F57="E",J57&gt;$C$7),"1.3 &amp; 2",IF(AND(C57="Y",F57="G",J57&gt;$C$6),"1.3 &amp; 2",IF(F57="G",'[1]Instructions'!$C$7*100,'[1]Instructions'!$C$8*100)))</f>
        <v>1.5</v>
      </c>
      <c r="L57" s="20">
        <f t="shared" si="1"/>
        <v>0</v>
      </c>
      <c r="M57" s="18">
        <f>IF(C57="Y",(MAX((0.013*$C$4*L57+(0.02*(J57-$C$4)*L57)),(IF(F57="E",('[1]Instructions'!$C$8*J57*L57),('[1]Instructions'!$C$7*J57*L57))))),(IF(F57="E",('[1]Instructions'!$C$8*J57*L57),('[1]Instructions'!$C$7*J57*L57))))</f>
        <v>0</v>
      </c>
      <c r="N57" s="21">
        <f t="shared" si="2"/>
        <v>0</v>
      </c>
      <c r="P57" s="22">
        <f t="shared" si="0"/>
        <v>1</v>
      </c>
      <c r="Q57" s="23">
        <f t="shared" si="3"/>
        <v>0.0027397260273972603</v>
      </c>
      <c r="R57" s="24">
        <f t="shared" si="5"/>
        <v>0</v>
      </c>
    </row>
    <row r="58" spans="1:18" ht="15.75">
      <c r="A58" s="28"/>
      <c r="B58" s="29"/>
      <c r="C58" s="30"/>
      <c r="D58" s="31"/>
      <c r="E58" s="31"/>
      <c r="F58" s="32" t="s">
        <v>21</v>
      </c>
      <c r="G58" s="17">
        <v>1560</v>
      </c>
      <c r="H58" s="33"/>
      <c r="I58" s="34"/>
      <c r="J58" s="18">
        <f t="shared" si="4"/>
        <v>0</v>
      </c>
      <c r="K58" s="19">
        <f>IF(AND(C58="Y",F58="E",J58&gt;$C$7),"1.3 &amp; 2",IF(AND(C58="Y",F58="G",J58&gt;$C$6),"1.3 &amp; 2",IF(F58="G",'[1]Instructions'!$C$7*100,'[1]Instructions'!$C$8*100)))</f>
        <v>1.5</v>
      </c>
      <c r="L58" s="20">
        <f t="shared" si="1"/>
        <v>0</v>
      </c>
      <c r="M58" s="18">
        <f>IF(C58="Y",(MAX((0.013*$C$4*L58+(0.02*(J58-$C$4)*L58)),(IF(F58="E",('[1]Instructions'!$C$8*J58*L58),('[1]Instructions'!$C$7*J58*L58))))),(IF(F58="E",('[1]Instructions'!$C$8*J58*L58),('[1]Instructions'!$C$7*J58*L58))))</f>
        <v>0</v>
      </c>
      <c r="N58" s="21">
        <f t="shared" si="2"/>
        <v>0</v>
      </c>
      <c r="P58" s="22">
        <f t="shared" si="0"/>
        <v>1</v>
      </c>
      <c r="Q58" s="23">
        <f t="shared" si="3"/>
        <v>0.0027397260273972603</v>
      </c>
      <c r="R58" s="24">
        <f t="shared" si="5"/>
        <v>0</v>
      </c>
    </row>
    <row r="59" spans="1:18" ht="15.75">
      <c r="A59" s="28"/>
      <c r="B59" s="29"/>
      <c r="C59" s="30"/>
      <c r="D59" s="31"/>
      <c r="E59" s="31"/>
      <c r="F59" s="32" t="s">
        <v>21</v>
      </c>
      <c r="G59" s="17">
        <v>1560</v>
      </c>
      <c r="H59" s="33"/>
      <c r="I59" s="34"/>
      <c r="J59" s="18">
        <f t="shared" si="4"/>
        <v>0</v>
      </c>
      <c r="K59" s="19">
        <f>IF(AND(C59="Y",F59="E",J59&gt;$C$7),"1.3 &amp; 2",IF(AND(C59="Y",F59="G",J59&gt;$C$6),"1.3 &amp; 2",IF(F59="G",'[1]Instructions'!$C$7*100,'[1]Instructions'!$C$8*100)))</f>
        <v>1.5</v>
      </c>
      <c r="L59" s="20">
        <f t="shared" si="1"/>
        <v>0</v>
      </c>
      <c r="M59" s="18">
        <f>IF(C59="Y",(MAX((0.013*$C$4*L59+(0.02*(J59-$C$4)*L59)),(IF(F59="E",('[1]Instructions'!$C$8*J59*L59),('[1]Instructions'!$C$7*J59*L59))))),(IF(F59="E",('[1]Instructions'!$C$8*J59*L59),('[1]Instructions'!$C$7*J59*L59))))</f>
        <v>0</v>
      </c>
      <c r="N59" s="21">
        <f t="shared" si="2"/>
        <v>0</v>
      </c>
      <c r="P59" s="22">
        <f t="shared" si="0"/>
        <v>1</v>
      </c>
      <c r="Q59" s="23">
        <f t="shared" si="3"/>
        <v>0.0027397260273972603</v>
      </c>
      <c r="R59" s="24">
        <f t="shared" si="5"/>
        <v>0</v>
      </c>
    </row>
    <row r="60" spans="1:18" ht="15.75">
      <c r="A60" s="28"/>
      <c r="B60" s="29"/>
      <c r="C60" s="30"/>
      <c r="D60" s="31"/>
      <c r="E60" s="31"/>
      <c r="F60" s="32" t="s">
        <v>21</v>
      </c>
      <c r="G60" s="17">
        <v>1560</v>
      </c>
      <c r="H60" s="33"/>
      <c r="I60" s="34"/>
      <c r="J60" s="18">
        <f t="shared" si="4"/>
        <v>0</v>
      </c>
      <c r="K60" s="19">
        <f>IF(AND(C60="Y",F60="E",J60&gt;$C$7),"1.3 &amp; 2",IF(AND(C60="Y",F60="G",J60&gt;$C$6),"1.3 &amp; 2",IF(F60="G",'[1]Instructions'!$C$7*100,'[1]Instructions'!$C$8*100)))</f>
        <v>1.5</v>
      </c>
      <c r="L60" s="20">
        <f t="shared" si="1"/>
        <v>0</v>
      </c>
      <c r="M60" s="18">
        <f>IF(C60="Y",(MAX((0.013*$C$4*L60+(0.02*(J60-$C$4)*L60)),(IF(F60="E",('[1]Instructions'!$C$8*J60*L60),('[1]Instructions'!$C$7*J60*L60))))),(IF(F60="E",('[1]Instructions'!$C$8*J60*L60),('[1]Instructions'!$C$7*J60*L60))))</f>
        <v>0</v>
      </c>
      <c r="N60" s="21">
        <f t="shared" si="2"/>
        <v>0</v>
      </c>
      <c r="P60" s="22">
        <f t="shared" si="0"/>
        <v>1</v>
      </c>
      <c r="Q60" s="23">
        <f t="shared" si="3"/>
        <v>0.0027397260273972603</v>
      </c>
      <c r="R60" s="24">
        <f t="shared" si="5"/>
        <v>0</v>
      </c>
    </row>
    <row r="61" spans="1:18" ht="15.75">
      <c r="A61" s="28"/>
      <c r="B61" s="29"/>
      <c r="C61" s="30"/>
      <c r="D61" s="31"/>
      <c r="E61" s="31"/>
      <c r="F61" s="32" t="s">
        <v>21</v>
      </c>
      <c r="G61" s="17">
        <v>1560</v>
      </c>
      <c r="H61" s="33"/>
      <c r="I61" s="34"/>
      <c r="J61" s="18">
        <f t="shared" si="4"/>
        <v>0</v>
      </c>
      <c r="K61" s="19">
        <f>IF(AND(C61="Y",F61="E",J61&gt;$C$7),"1.3 &amp; 2",IF(AND(C61="Y",F61="G",J61&gt;$C$6),"1.3 &amp; 2",IF(F61="G",'[1]Instructions'!$C$7*100,'[1]Instructions'!$C$8*100)))</f>
        <v>1.5</v>
      </c>
      <c r="L61" s="20">
        <f t="shared" si="1"/>
        <v>0</v>
      </c>
      <c r="M61" s="18">
        <f>IF(C61="Y",(MAX((0.013*$C$4*L61+(0.02*(J61-$C$4)*L61)),(IF(F61="E",('[1]Instructions'!$C$8*J61*L61),('[1]Instructions'!$C$7*J61*L61))))),(IF(F61="E",('[1]Instructions'!$C$8*J61*L61),('[1]Instructions'!$C$7*J61*L61))))</f>
        <v>0</v>
      </c>
      <c r="N61" s="21">
        <f t="shared" si="2"/>
        <v>0</v>
      </c>
      <c r="P61" s="22">
        <f t="shared" si="0"/>
        <v>1</v>
      </c>
      <c r="Q61" s="23">
        <f t="shared" si="3"/>
        <v>0.0027397260273972603</v>
      </c>
      <c r="R61" s="24">
        <f t="shared" si="5"/>
        <v>0</v>
      </c>
    </row>
    <row r="62" spans="1:18" ht="15.75">
      <c r="A62" s="28"/>
      <c r="B62" s="29"/>
      <c r="C62" s="30"/>
      <c r="D62" s="31"/>
      <c r="E62" s="31"/>
      <c r="F62" s="32" t="s">
        <v>21</v>
      </c>
      <c r="G62" s="17">
        <v>1560</v>
      </c>
      <c r="H62" s="33"/>
      <c r="I62" s="34"/>
      <c r="J62" s="18">
        <f t="shared" si="4"/>
        <v>0</v>
      </c>
      <c r="K62" s="19">
        <f>IF(AND(C62="Y",F62="E",J62&gt;$C$7),"1.3 &amp; 2",IF(AND(C62="Y",F62="G",J62&gt;$C$6),"1.3 &amp; 2",IF(F62="G",'[1]Instructions'!$C$7*100,'[1]Instructions'!$C$8*100)))</f>
        <v>1.5</v>
      </c>
      <c r="L62" s="20">
        <f t="shared" si="1"/>
        <v>0</v>
      </c>
      <c r="M62" s="18">
        <f>IF(C62="Y",(MAX((0.013*$C$4*L62+(0.02*(J62-$C$4)*L62)),(IF(F62="E",('[1]Instructions'!$C$8*J62*L62),('[1]Instructions'!$C$7*J62*L62))))),(IF(F62="E",('[1]Instructions'!$C$8*J62*L62),('[1]Instructions'!$C$7*J62*L62))))</f>
        <v>0</v>
      </c>
      <c r="N62" s="21">
        <f t="shared" si="2"/>
        <v>0</v>
      </c>
      <c r="P62" s="22">
        <f t="shared" si="0"/>
        <v>1</v>
      </c>
      <c r="Q62" s="23">
        <f t="shared" si="3"/>
        <v>0.0027397260273972603</v>
      </c>
      <c r="R62" s="24">
        <f t="shared" si="5"/>
        <v>0</v>
      </c>
    </row>
    <row r="63" spans="1:18" ht="15.75">
      <c r="A63" s="28"/>
      <c r="B63" s="29"/>
      <c r="C63" s="30"/>
      <c r="D63" s="31"/>
      <c r="E63" s="31"/>
      <c r="F63" s="32" t="s">
        <v>21</v>
      </c>
      <c r="G63" s="17">
        <v>1560</v>
      </c>
      <c r="H63" s="33"/>
      <c r="I63" s="34"/>
      <c r="J63" s="18">
        <f t="shared" si="4"/>
        <v>0</v>
      </c>
      <c r="K63" s="19">
        <f>IF(AND(C63="Y",F63="E",J63&gt;$C$7),"1.3 &amp; 2",IF(AND(C63="Y",F63="G",J63&gt;$C$6),"1.3 &amp; 2",IF(F63="G",'[1]Instructions'!$C$7*100,'[1]Instructions'!$C$8*100)))</f>
        <v>1.5</v>
      </c>
      <c r="L63" s="20">
        <f t="shared" si="1"/>
        <v>0</v>
      </c>
      <c r="M63" s="18">
        <f>IF(C63="Y",(MAX((0.013*$C$4*L63+(0.02*(J63-$C$4)*L63)),(IF(F63="E",('[1]Instructions'!$C$8*J63*L63),('[1]Instructions'!$C$7*J63*L63))))),(IF(F63="E",('[1]Instructions'!$C$8*J63*L63),('[1]Instructions'!$C$7*J63*L63))))</f>
        <v>0</v>
      </c>
      <c r="N63" s="21">
        <f t="shared" si="2"/>
        <v>0</v>
      </c>
      <c r="P63" s="22">
        <f t="shared" si="0"/>
        <v>1</v>
      </c>
      <c r="Q63" s="23">
        <f t="shared" si="3"/>
        <v>0.0027397260273972603</v>
      </c>
      <c r="R63" s="24">
        <f t="shared" si="5"/>
        <v>0</v>
      </c>
    </row>
    <row r="64" spans="1:18" ht="15.75">
      <c r="A64" s="28"/>
      <c r="B64" s="29"/>
      <c r="C64" s="30"/>
      <c r="D64" s="31"/>
      <c r="E64" s="31"/>
      <c r="F64" s="32" t="s">
        <v>21</v>
      </c>
      <c r="G64" s="17">
        <v>1560</v>
      </c>
      <c r="H64" s="33"/>
      <c r="I64" s="34"/>
      <c r="J64" s="18">
        <f t="shared" si="4"/>
        <v>0</v>
      </c>
      <c r="K64" s="19">
        <f>IF(AND(C64="Y",F64="E",J64&gt;$C$7),"1.3 &amp; 2",IF(AND(C64="Y",F64="G",J64&gt;$C$6),"1.3 &amp; 2",IF(F64="G",'[1]Instructions'!$C$7*100,'[1]Instructions'!$C$8*100)))</f>
        <v>1.5</v>
      </c>
      <c r="L64" s="20">
        <f t="shared" si="1"/>
        <v>0</v>
      </c>
      <c r="M64" s="18">
        <f>IF(C64="Y",(MAX((0.013*$C$4*L64+(0.02*(J64-$C$4)*L64)),(IF(F64="E",('[1]Instructions'!$C$8*J64*L64),('[1]Instructions'!$C$7*J64*L64))))),(IF(F64="E",('[1]Instructions'!$C$8*J64*L64),('[1]Instructions'!$C$7*J64*L64))))</f>
        <v>0</v>
      </c>
      <c r="N64" s="21">
        <f t="shared" si="2"/>
        <v>0</v>
      </c>
      <c r="P64" s="22">
        <f t="shared" si="0"/>
        <v>1</v>
      </c>
      <c r="Q64" s="23">
        <f t="shared" si="3"/>
        <v>0.0027397260273972603</v>
      </c>
      <c r="R64" s="24">
        <f t="shared" si="5"/>
        <v>0</v>
      </c>
    </row>
    <row r="65" spans="1:18" ht="15.75">
      <c r="A65" s="28"/>
      <c r="B65" s="29"/>
      <c r="C65" s="30"/>
      <c r="D65" s="31"/>
      <c r="E65" s="31"/>
      <c r="F65" s="32" t="s">
        <v>21</v>
      </c>
      <c r="G65" s="17">
        <v>1560</v>
      </c>
      <c r="H65" s="33"/>
      <c r="I65" s="34"/>
      <c r="J65" s="18">
        <f t="shared" si="4"/>
        <v>0</v>
      </c>
      <c r="K65" s="19">
        <f>IF(AND(C65="Y",F65="E",J65&gt;$C$7),"1.3 &amp; 2",IF(AND(C65="Y",F65="G",J65&gt;$C$6),"1.3 &amp; 2",IF(F65="G",'[1]Instructions'!$C$7*100,'[1]Instructions'!$C$8*100)))</f>
        <v>1.5</v>
      </c>
      <c r="L65" s="20">
        <f t="shared" si="1"/>
        <v>0</v>
      </c>
      <c r="M65" s="18">
        <f>IF(C65="Y",(MAX((0.013*$C$4*L65+(0.02*(J65-$C$4)*L65)),(IF(F65="E",('[1]Instructions'!$C$8*J65*L65),('[1]Instructions'!$C$7*J65*L65))))),(IF(F65="E",('[1]Instructions'!$C$8*J65*L65),('[1]Instructions'!$C$7*J65*L65))))</f>
        <v>0</v>
      </c>
      <c r="N65" s="21">
        <f t="shared" si="2"/>
        <v>0</v>
      </c>
      <c r="P65" s="22">
        <f t="shared" si="0"/>
        <v>1</v>
      </c>
      <c r="Q65" s="23">
        <f t="shared" si="3"/>
        <v>0.0027397260273972603</v>
      </c>
      <c r="R65" s="24">
        <f t="shared" si="5"/>
        <v>0</v>
      </c>
    </row>
    <row r="66" spans="1:18" ht="15.75">
      <c r="A66" s="28"/>
      <c r="B66" s="29"/>
      <c r="C66" s="30"/>
      <c r="D66" s="31"/>
      <c r="E66" s="31"/>
      <c r="F66" s="32" t="s">
        <v>21</v>
      </c>
      <c r="G66" s="17">
        <v>1560</v>
      </c>
      <c r="H66" s="33"/>
      <c r="I66" s="34"/>
      <c r="J66" s="18">
        <f t="shared" si="4"/>
        <v>0</v>
      </c>
      <c r="K66" s="19">
        <f>IF(AND(C66="Y",F66="E",J66&gt;$C$7),"1.3 &amp; 2",IF(AND(C66="Y",F66="G",J66&gt;$C$6),"1.3 &amp; 2",IF(F66="G",'[1]Instructions'!$C$7*100,'[1]Instructions'!$C$8*100)))</f>
        <v>1.5</v>
      </c>
      <c r="L66" s="20">
        <f t="shared" si="1"/>
        <v>0</v>
      </c>
      <c r="M66" s="18">
        <f>IF(C66="Y",(MAX((0.013*$C$4*L66+(0.02*(J66-$C$4)*L66)),(IF(F66="E",('[1]Instructions'!$C$8*J66*L66),('[1]Instructions'!$C$7*J66*L66))))),(IF(F66="E",('[1]Instructions'!$C$8*J66*L66),('[1]Instructions'!$C$7*J66*L66))))</f>
        <v>0</v>
      </c>
      <c r="N66" s="21">
        <f t="shared" si="2"/>
        <v>0</v>
      </c>
      <c r="P66" s="22">
        <f t="shared" si="0"/>
        <v>1</v>
      </c>
      <c r="Q66" s="23">
        <f t="shared" si="3"/>
        <v>0.0027397260273972603</v>
      </c>
      <c r="R66" s="24">
        <f t="shared" si="5"/>
        <v>0</v>
      </c>
    </row>
    <row r="67" spans="1:18" ht="15.75">
      <c r="A67" s="28"/>
      <c r="B67" s="29"/>
      <c r="C67" s="30"/>
      <c r="D67" s="31"/>
      <c r="E67" s="31"/>
      <c r="F67" s="32" t="s">
        <v>21</v>
      </c>
      <c r="G67" s="17">
        <v>1560</v>
      </c>
      <c r="H67" s="33"/>
      <c r="I67" s="34"/>
      <c r="J67" s="18">
        <f t="shared" si="4"/>
        <v>0</v>
      </c>
      <c r="K67" s="19">
        <f>IF(AND(C67="Y",F67="E",J67&gt;$C$7),"1.3 &amp; 2",IF(AND(C67="Y",F67="G",J67&gt;$C$6),"1.3 &amp; 2",IF(F67="G",'[1]Instructions'!$C$7*100,'[1]Instructions'!$C$8*100)))</f>
        <v>1.5</v>
      </c>
      <c r="L67" s="20">
        <f t="shared" si="1"/>
        <v>0</v>
      </c>
      <c r="M67" s="18">
        <f>IF(C67="Y",(MAX((0.013*$C$4*L67+(0.02*(J67-$C$4)*L67)),(IF(F67="E",('[1]Instructions'!$C$8*J67*L67),('[1]Instructions'!$C$7*J67*L67))))),(IF(F67="E",('[1]Instructions'!$C$8*J67*L67),('[1]Instructions'!$C$7*J67*L67))))</f>
        <v>0</v>
      </c>
      <c r="N67" s="21">
        <f t="shared" si="2"/>
        <v>0</v>
      </c>
      <c r="P67" s="22">
        <f t="shared" si="0"/>
        <v>1</v>
      </c>
      <c r="Q67" s="23">
        <f t="shared" si="3"/>
        <v>0.0027397260273972603</v>
      </c>
      <c r="R67" s="24">
        <f t="shared" si="5"/>
        <v>0</v>
      </c>
    </row>
    <row r="68" spans="1:18" ht="15.75">
      <c r="A68" s="28"/>
      <c r="B68" s="29"/>
      <c r="C68" s="30"/>
      <c r="D68" s="31"/>
      <c r="E68" s="31"/>
      <c r="F68" s="32" t="s">
        <v>21</v>
      </c>
      <c r="G68" s="17">
        <v>1560</v>
      </c>
      <c r="H68" s="33"/>
      <c r="I68" s="34"/>
      <c r="J68" s="18">
        <f t="shared" si="4"/>
        <v>0</v>
      </c>
      <c r="K68" s="19">
        <f>IF(AND(C68="Y",F68="E",J68&gt;$C$7),"1.3 &amp; 2",IF(AND(C68="Y",F68="G",J68&gt;$C$6),"1.3 &amp; 2",IF(F68="G",'[1]Instructions'!$C$7*100,'[1]Instructions'!$C$8*100)))</f>
        <v>1.5</v>
      </c>
      <c r="L68" s="20">
        <f t="shared" si="1"/>
        <v>0</v>
      </c>
      <c r="M68" s="18">
        <f>IF(C68="Y",(MAX((0.013*$C$4*L68+(0.02*(J68-$C$4)*L68)),(IF(F68="E",('[1]Instructions'!$C$8*J68*L68),('[1]Instructions'!$C$7*J68*L68))))),(IF(F68="E",('[1]Instructions'!$C$8*J68*L68),('[1]Instructions'!$C$7*J68*L68))))</f>
        <v>0</v>
      </c>
      <c r="N68" s="21">
        <f t="shared" si="2"/>
        <v>0</v>
      </c>
      <c r="P68" s="22">
        <f t="shared" si="0"/>
        <v>1</v>
      </c>
      <c r="Q68" s="23">
        <f t="shared" si="3"/>
        <v>0.0027397260273972603</v>
      </c>
      <c r="R68" s="24">
        <f t="shared" si="5"/>
        <v>0</v>
      </c>
    </row>
    <row r="69" spans="1:18" ht="15.75">
      <c r="A69" s="28"/>
      <c r="B69" s="29"/>
      <c r="C69" s="30"/>
      <c r="D69" s="31"/>
      <c r="E69" s="31"/>
      <c r="F69" s="32" t="s">
        <v>21</v>
      </c>
      <c r="G69" s="17">
        <v>1560</v>
      </c>
      <c r="H69" s="33"/>
      <c r="I69" s="34"/>
      <c r="J69" s="18">
        <f t="shared" si="4"/>
        <v>0</v>
      </c>
      <c r="K69" s="19">
        <f>IF(AND(C69="Y",F69="E",J69&gt;$C$7),"1.3 &amp; 2",IF(AND(C69="Y",F69="G",J69&gt;$C$6),"1.3 &amp; 2",IF(F69="G",'[1]Instructions'!$C$7*100,'[1]Instructions'!$C$8*100)))</f>
        <v>1.5</v>
      </c>
      <c r="L69" s="20">
        <f t="shared" si="1"/>
        <v>0</v>
      </c>
      <c r="M69" s="18">
        <f>IF(C69="Y",(MAX((0.013*$C$4*L69+(0.02*(J69-$C$4)*L69)),(IF(F69="E",('[1]Instructions'!$C$8*J69*L69),('[1]Instructions'!$C$7*J69*L69))))),(IF(F69="E",('[1]Instructions'!$C$8*J69*L69),('[1]Instructions'!$C$7*J69*L69))))</f>
        <v>0</v>
      </c>
      <c r="N69" s="21">
        <f t="shared" si="2"/>
        <v>0</v>
      </c>
      <c r="P69" s="22">
        <f t="shared" si="0"/>
        <v>1</v>
      </c>
      <c r="Q69" s="23">
        <f t="shared" si="3"/>
        <v>0.0027397260273972603</v>
      </c>
      <c r="R69" s="24">
        <f t="shared" si="5"/>
        <v>0</v>
      </c>
    </row>
    <row r="70" spans="1:18" ht="15.75">
      <c r="A70" s="28"/>
      <c r="B70" s="29"/>
      <c r="C70" s="30"/>
      <c r="D70" s="31"/>
      <c r="E70" s="31"/>
      <c r="F70" s="32" t="s">
        <v>21</v>
      </c>
      <c r="G70" s="17">
        <v>1560</v>
      </c>
      <c r="H70" s="33"/>
      <c r="I70" s="34"/>
      <c r="J70" s="18">
        <f t="shared" si="4"/>
        <v>0</v>
      </c>
      <c r="K70" s="19">
        <f>IF(AND(C70="Y",F70="E",J70&gt;$C$7),"1.3 &amp; 2",IF(AND(C70="Y",F70="G",J70&gt;$C$6),"1.3 &amp; 2",IF(F70="G",'[1]Instructions'!$C$7*100,'[1]Instructions'!$C$8*100)))</f>
        <v>1.5</v>
      </c>
      <c r="L70" s="20">
        <f t="shared" si="1"/>
        <v>0</v>
      </c>
      <c r="M70" s="18">
        <f>IF(C70="Y",(MAX((0.013*$C$4*L70+(0.02*(J70-$C$4)*L70)),(IF(F70="E",('[1]Instructions'!$C$8*J70*L70),('[1]Instructions'!$C$7*J70*L70))))),(IF(F70="E",('[1]Instructions'!$C$8*J70*L70),('[1]Instructions'!$C$7*J70*L70))))</f>
        <v>0</v>
      </c>
      <c r="N70" s="21">
        <f t="shared" si="2"/>
        <v>0</v>
      </c>
      <c r="P70" s="22">
        <f t="shared" si="0"/>
        <v>1</v>
      </c>
      <c r="Q70" s="23">
        <f t="shared" si="3"/>
        <v>0.0027397260273972603</v>
      </c>
      <c r="R70" s="24">
        <f t="shared" si="5"/>
        <v>0</v>
      </c>
    </row>
    <row r="71" spans="1:18" ht="15.75">
      <c r="A71" s="28"/>
      <c r="B71" s="29"/>
      <c r="C71" s="30"/>
      <c r="D71" s="31"/>
      <c r="E71" s="31"/>
      <c r="F71" s="32" t="s">
        <v>21</v>
      </c>
      <c r="G71" s="17">
        <v>1560</v>
      </c>
      <c r="H71" s="33"/>
      <c r="I71" s="34"/>
      <c r="J71" s="18">
        <f t="shared" si="4"/>
        <v>0</v>
      </c>
      <c r="K71" s="19">
        <f>IF(AND(C71="Y",F71="E",J71&gt;$C$7),"1.3 &amp; 2",IF(AND(C71="Y",F71="G",J71&gt;$C$6),"1.3 &amp; 2",IF(F71="G",'[1]Instructions'!$C$7*100,'[1]Instructions'!$C$8*100)))</f>
        <v>1.5</v>
      </c>
      <c r="L71" s="20">
        <f t="shared" si="1"/>
        <v>0</v>
      </c>
      <c r="M71" s="18">
        <f>IF(C71="Y",(MAX((0.013*$C$4*L71+(0.02*(J71-$C$4)*L71)),(IF(F71="E",('[1]Instructions'!$C$8*J71*L71),('[1]Instructions'!$C$7*J71*L71))))),(IF(F71="E",('[1]Instructions'!$C$8*J71*L71),('[1]Instructions'!$C$7*J71*L71))))</f>
        <v>0</v>
      </c>
      <c r="N71" s="21">
        <f t="shared" si="2"/>
        <v>0</v>
      </c>
      <c r="P71" s="22">
        <f t="shared" si="0"/>
        <v>1</v>
      </c>
      <c r="Q71" s="23">
        <f t="shared" si="3"/>
        <v>0.0027397260273972603</v>
      </c>
      <c r="R71" s="24">
        <f t="shared" si="5"/>
        <v>0</v>
      </c>
    </row>
    <row r="72" spans="1:18" ht="15.75">
      <c r="A72" s="28"/>
      <c r="B72" s="29"/>
      <c r="C72" s="30"/>
      <c r="D72" s="31"/>
      <c r="E72" s="31"/>
      <c r="F72" s="32" t="s">
        <v>21</v>
      </c>
      <c r="G72" s="17">
        <v>1560</v>
      </c>
      <c r="H72" s="33"/>
      <c r="I72" s="34"/>
      <c r="J72" s="18">
        <f t="shared" si="4"/>
        <v>0</v>
      </c>
      <c r="K72" s="19">
        <f>IF(AND(C72="Y",F72="E",J72&gt;$C$7),"1.3 &amp; 2",IF(AND(C72="Y",F72="G",J72&gt;$C$6),"1.3 &amp; 2",IF(F72="G",'[1]Instructions'!$C$7*100,'[1]Instructions'!$C$8*100)))</f>
        <v>1.5</v>
      </c>
      <c r="L72" s="20">
        <f t="shared" si="1"/>
        <v>0</v>
      </c>
      <c r="M72" s="18">
        <f>IF(C72="Y",(MAX((0.013*$C$4*L72+(0.02*(J72-$C$4)*L72)),(IF(F72="E",('[1]Instructions'!$C$8*J72*L72),('[1]Instructions'!$C$7*J72*L72))))),(IF(F72="E",('[1]Instructions'!$C$8*J72*L72),('[1]Instructions'!$C$7*J72*L72))))</f>
        <v>0</v>
      </c>
      <c r="N72" s="21">
        <f t="shared" si="2"/>
        <v>0</v>
      </c>
      <c r="P72" s="22">
        <f t="shared" si="0"/>
        <v>1</v>
      </c>
      <c r="Q72" s="23">
        <f t="shared" si="3"/>
        <v>0.0027397260273972603</v>
      </c>
      <c r="R72" s="24">
        <f t="shared" si="5"/>
        <v>0</v>
      </c>
    </row>
    <row r="73" spans="1:18" ht="15.75">
      <c r="A73" s="28"/>
      <c r="B73" s="29"/>
      <c r="C73" s="30"/>
      <c r="D73" s="31"/>
      <c r="E73" s="31"/>
      <c r="F73" s="32" t="s">
        <v>21</v>
      </c>
      <c r="G73" s="17">
        <v>1560</v>
      </c>
      <c r="H73" s="33"/>
      <c r="I73" s="34"/>
      <c r="J73" s="18">
        <f t="shared" si="4"/>
        <v>0</v>
      </c>
      <c r="K73" s="19">
        <f>IF(AND(C73="Y",F73="E",J73&gt;$C$7),"1.3 &amp; 2",IF(AND(C73="Y",F73="G",J73&gt;$C$6),"1.3 &amp; 2",IF(F73="G",'[1]Instructions'!$C$7*100,'[1]Instructions'!$C$8*100)))</f>
        <v>1.5</v>
      </c>
      <c r="L73" s="20">
        <f t="shared" si="1"/>
        <v>0</v>
      </c>
      <c r="M73" s="18">
        <f>IF(C73="Y",(MAX((0.013*$C$4*L73+(0.02*(J73-$C$4)*L73)),(IF(F73="E",('[1]Instructions'!$C$8*J73*L73),('[1]Instructions'!$C$7*J73*L73))))),(IF(F73="E",('[1]Instructions'!$C$8*J73*L73),('[1]Instructions'!$C$7*J73*L73))))</f>
        <v>0</v>
      </c>
      <c r="N73" s="21">
        <f t="shared" si="2"/>
        <v>0</v>
      </c>
      <c r="P73" s="22">
        <f t="shared" si="0"/>
        <v>1</v>
      </c>
      <c r="Q73" s="23">
        <f t="shared" si="3"/>
        <v>0.0027397260273972603</v>
      </c>
      <c r="R73" s="24">
        <f t="shared" si="5"/>
        <v>0</v>
      </c>
    </row>
    <row r="74" spans="1:18" ht="15.75">
      <c r="A74" s="28"/>
      <c r="B74" s="29"/>
      <c r="C74" s="30"/>
      <c r="D74" s="31"/>
      <c r="E74" s="31"/>
      <c r="F74" s="32" t="s">
        <v>21</v>
      </c>
      <c r="G74" s="17">
        <v>1560</v>
      </c>
      <c r="H74" s="33"/>
      <c r="I74" s="34"/>
      <c r="J74" s="18">
        <f t="shared" si="4"/>
        <v>0</v>
      </c>
      <c r="K74" s="19">
        <f>IF(AND(C74="Y",F74="E",J74&gt;$C$7),"1.3 &amp; 2",IF(AND(C74="Y",F74="G",J74&gt;$C$6),"1.3 &amp; 2",IF(F74="G",'[1]Instructions'!$C$7*100,'[1]Instructions'!$C$8*100)))</f>
        <v>1.5</v>
      </c>
      <c r="L74" s="20">
        <f t="shared" si="1"/>
        <v>0</v>
      </c>
      <c r="M74" s="18">
        <f>IF(C74="Y",(MAX((0.013*$C$4*L74+(0.02*(J74-$C$4)*L74)),(IF(F74="E",('[1]Instructions'!$C$8*J74*L74),('[1]Instructions'!$C$7*J74*L74))))),(IF(F74="E",('[1]Instructions'!$C$8*J74*L74),('[1]Instructions'!$C$7*J74*L74))))</f>
        <v>0</v>
      </c>
      <c r="N74" s="21">
        <f t="shared" si="2"/>
        <v>0</v>
      </c>
      <c r="P74" s="22">
        <f t="shared" si="0"/>
        <v>1</v>
      </c>
      <c r="Q74" s="23">
        <f t="shared" si="3"/>
        <v>0.0027397260273972603</v>
      </c>
      <c r="R74" s="24">
        <f t="shared" si="5"/>
        <v>0</v>
      </c>
    </row>
    <row r="75" spans="1:18" ht="15.75">
      <c r="A75" s="28"/>
      <c r="B75" s="29"/>
      <c r="C75" s="30"/>
      <c r="D75" s="31"/>
      <c r="E75" s="31"/>
      <c r="F75" s="32" t="s">
        <v>21</v>
      </c>
      <c r="G75" s="17">
        <v>1560</v>
      </c>
      <c r="H75" s="33"/>
      <c r="I75" s="34"/>
      <c r="J75" s="18">
        <f t="shared" si="4"/>
        <v>0</v>
      </c>
      <c r="K75" s="19">
        <f>IF(AND(C75="Y",F75="E",J75&gt;$C$7),"1.3 &amp; 2",IF(AND(C75="Y",F75="G",J75&gt;$C$6),"1.3 &amp; 2",IF(F75="G",'[1]Instructions'!$C$7*100,'[1]Instructions'!$C$8*100)))</f>
        <v>1.5</v>
      </c>
      <c r="L75" s="20">
        <f t="shared" si="1"/>
        <v>0</v>
      </c>
      <c r="M75" s="18">
        <f>IF(C75="Y",(MAX((0.013*$C$4*L75+(0.02*(J75-$C$4)*L75)),(IF(F75="E",('[1]Instructions'!$C$8*J75*L75),('[1]Instructions'!$C$7*J75*L75))))),(IF(F75="E",('[1]Instructions'!$C$8*J75*L75),('[1]Instructions'!$C$7*J75*L75))))</f>
        <v>0</v>
      </c>
      <c r="N75" s="21">
        <f t="shared" si="2"/>
        <v>0</v>
      </c>
      <c r="P75" s="22">
        <f aca="true" t="shared" si="6" ref="P75:P138">(+E75-D75+1)</f>
        <v>1</v>
      </c>
      <c r="Q75" s="23">
        <f t="shared" si="3"/>
        <v>0.0027397260273972603</v>
      </c>
      <c r="R75" s="24">
        <f t="shared" si="5"/>
        <v>0</v>
      </c>
    </row>
    <row r="76" spans="1:18" ht="15.75">
      <c r="A76" s="28"/>
      <c r="B76" s="29"/>
      <c r="C76" s="30"/>
      <c r="D76" s="31"/>
      <c r="E76" s="31"/>
      <c r="F76" s="32" t="s">
        <v>21</v>
      </c>
      <c r="G76" s="17">
        <v>1560</v>
      </c>
      <c r="H76" s="33"/>
      <c r="I76" s="34"/>
      <c r="J76" s="18">
        <f t="shared" si="4"/>
        <v>0</v>
      </c>
      <c r="K76" s="19">
        <f>IF(AND(C76="Y",F76="E",J76&gt;$C$7),"1.3 &amp; 2",IF(AND(C76="Y",F76="G",J76&gt;$C$6),"1.3 &amp; 2",IF(F76="G",'[1]Instructions'!$C$7*100,'[1]Instructions'!$C$8*100)))</f>
        <v>1.5</v>
      </c>
      <c r="L76" s="20">
        <f aca="true" t="shared" si="7" ref="L76:L139">IF(OR(H76=0,G76=0),0,MIN(Q76,R76))</f>
        <v>0</v>
      </c>
      <c r="M76" s="18">
        <f>IF(C76="Y",(MAX((0.013*$C$4*L76+(0.02*(J76-$C$4)*L76)),(IF(F76="E",('[1]Instructions'!$C$8*J76*L76),('[1]Instructions'!$C$7*J76*L76))))),(IF(F76="E",('[1]Instructions'!$C$8*J76*L76),('[1]Instructions'!$C$7*J76*L76))))</f>
        <v>0</v>
      </c>
      <c r="N76" s="21">
        <f aca="true" t="shared" si="8" ref="N76:N139">IF(ROUND(MIN((+(M76*9)-(600*L76)),$C$8),0)&lt;0,0,ROUND(MIN((+(M76*9)-(600*L76)),$C$8),0))</f>
        <v>0</v>
      </c>
      <c r="P76" s="22">
        <f t="shared" si="6"/>
        <v>1</v>
      </c>
      <c r="Q76" s="23">
        <f aca="true" t="shared" si="9" ref="Q76:Q139">IF(P76/$C$5&gt;1,1,P76/$C$5)</f>
        <v>0.0027397260273972603</v>
      </c>
      <c r="R76" s="24">
        <f t="shared" si="5"/>
        <v>0</v>
      </c>
    </row>
    <row r="77" spans="1:18" ht="15.75">
      <c r="A77" s="28"/>
      <c r="B77" s="29"/>
      <c r="C77" s="30"/>
      <c r="D77" s="31"/>
      <c r="E77" s="31"/>
      <c r="F77" s="32" t="s">
        <v>21</v>
      </c>
      <c r="G77" s="17">
        <v>1560</v>
      </c>
      <c r="H77" s="33"/>
      <c r="I77" s="34"/>
      <c r="J77" s="18">
        <f aca="true" t="shared" si="10" ref="J77:J140">IF(OR(I77=0,L77=0),0,+I77/L77)</f>
        <v>0</v>
      </c>
      <c r="K77" s="19">
        <f>IF(AND(C77="Y",F77="E",J77&gt;$C$7),"1.3 &amp; 2",IF(AND(C77="Y",F77="G",J77&gt;$C$6),"1.3 &amp; 2",IF(F77="G",'[1]Instructions'!$C$7*100,'[1]Instructions'!$C$8*100)))</f>
        <v>1.5</v>
      </c>
      <c r="L77" s="20">
        <f t="shared" si="7"/>
        <v>0</v>
      </c>
      <c r="M77" s="18">
        <f>IF(C77="Y",(MAX((0.013*$C$4*L77+(0.02*(J77-$C$4)*L77)),(IF(F77="E",('[1]Instructions'!$C$8*J77*L77),('[1]Instructions'!$C$7*J77*L77))))),(IF(F77="E",('[1]Instructions'!$C$8*J77*L77),('[1]Instructions'!$C$7*J77*L77))))</f>
        <v>0</v>
      </c>
      <c r="N77" s="21">
        <f t="shared" si="8"/>
        <v>0</v>
      </c>
      <c r="P77" s="22">
        <f t="shared" si="6"/>
        <v>1</v>
      </c>
      <c r="Q77" s="23">
        <f t="shared" si="9"/>
        <v>0.0027397260273972603</v>
      </c>
      <c r="R77" s="24">
        <f aca="true" t="shared" si="11" ref="R77:R140">H77/G77</f>
        <v>0</v>
      </c>
    </row>
    <row r="78" spans="1:18" ht="15.75">
      <c r="A78" s="28"/>
      <c r="B78" s="29"/>
      <c r="C78" s="30"/>
      <c r="D78" s="31"/>
      <c r="E78" s="31"/>
      <c r="F78" s="32" t="s">
        <v>21</v>
      </c>
      <c r="G78" s="17">
        <v>1560</v>
      </c>
      <c r="H78" s="33"/>
      <c r="I78" s="34"/>
      <c r="J78" s="18">
        <f t="shared" si="10"/>
        <v>0</v>
      </c>
      <c r="K78" s="19">
        <f>IF(AND(C78="Y",F78="E",J78&gt;$C$7),"1.3 &amp; 2",IF(AND(C78="Y",F78="G",J78&gt;$C$6),"1.3 &amp; 2",IF(F78="G",'[1]Instructions'!$C$7*100,'[1]Instructions'!$C$8*100)))</f>
        <v>1.5</v>
      </c>
      <c r="L78" s="20">
        <f t="shared" si="7"/>
        <v>0</v>
      </c>
      <c r="M78" s="18">
        <f>IF(C78="Y",(MAX((0.013*$C$4*L78+(0.02*(J78-$C$4)*L78)),(IF(F78="E",('[1]Instructions'!$C$8*J78*L78),('[1]Instructions'!$C$7*J78*L78))))),(IF(F78="E",('[1]Instructions'!$C$8*J78*L78),('[1]Instructions'!$C$7*J78*L78))))</f>
        <v>0</v>
      </c>
      <c r="N78" s="21">
        <f t="shared" si="8"/>
        <v>0</v>
      </c>
      <c r="P78" s="22">
        <f t="shared" si="6"/>
        <v>1</v>
      </c>
      <c r="Q78" s="23">
        <f t="shared" si="9"/>
        <v>0.0027397260273972603</v>
      </c>
      <c r="R78" s="24">
        <f t="shared" si="11"/>
        <v>0</v>
      </c>
    </row>
    <row r="79" spans="1:18" ht="15.75">
      <c r="A79" s="28"/>
      <c r="B79" s="29"/>
      <c r="C79" s="30"/>
      <c r="D79" s="31"/>
      <c r="E79" s="31"/>
      <c r="F79" s="32" t="s">
        <v>21</v>
      </c>
      <c r="G79" s="17">
        <v>1560</v>
      </c>
      <c r="H79" s="33"/>
      <c r="I79" s="34"/>
      <c r="J79" s="18">
        <f t="shared" si="10"/>
        <v>0</v>
      </c>
      <c r="K79" s="19">
        <f>IF(AND(C79="Y",F79="E",J79&gt;$C$7),"1.3 &amp; 2",IF(AND(C79="Y",F79="G",J79&gt;$C$6),"1.3 &amp; 2",IF(F79="G",'[1]Instructions'!$C$7*100,'[1]Instructions'!$C$8*100)))</f>
        <v>1.5</v>
      </c>
      <c r="L79" s="20">
        <f t="shared" si="7"/>
        <v>0</v>
      </c>
      <c r="M79" s="18">
        <f>IF(C79="Y",(MAX((0.013*$C$4*L79+(0.02*(J79-$C$4)*L79)),(IF(F79="E",('[1]Instructions'!$C$8*J79*L79),('[1]Instructions'!$C$7*J79*L79))))),(IF(F79="E",('[1]Instructions'!$C$8*J79*L79),('[1]Instructions'!$C$7*J79*L79))))</f>
        <v>0</v>
      </c>
      <c r="N79" s="21">
        <f t="shared" si="8"/>
        <v>0</v>
      </c>
      <c r="P79" s="22">
        <f t="shared" si="6"/>
        <v>1</v>
      </c>
      <c r="Q79" s="23">
        <f t="shared" si="9"/>
        <v>0.0027397260273972603</v>
      </c>
      <c r="R79" s="24">
        <f t="shared" si="11"/>
        <v>0</v>
      </c>
    </row>
    <row r="80" spans="1:18" ht="15.75">
      <c r="A80" s="28"/>
      <c r="B80" s="29"/>
      <c r="C80" s="30"/>
      <c r="D80" s="31"/>
      <c r="E80" s="31"/>
      <c r="F80" s="32" t="s">
        <v>21</v>
      </c>
      <c r="G80" s="17">
        <v>1560</v>
      </c>
      <c r="H80" s="33"/>
      <c r="I80" s="34"/>
      <c r="J80" s="18">
        <f t="shared" si="10"/>
        <v>0</v>
      </c>
      <c r="K80" s="19">
        <f>IF(AND(C80="Y",F80="E",J80&gt;$C$7),"1.3 &amp; 2",IF(AND(C80="Y",F80="G",J80&gt;$C$6),"1.3 &amp; 2",IF(F80="G",'[1]Instructions'!$C$7*100,'[1]Instructions'!$C$8*100)))</f>
        <v>1.5</v>
      </c>
      <c r="L80" s="20">
        <f t="shared" si="7"/>
        <v>0</v>
      </c>
      <c r="M80" s="18">
        <f>IF(C80="Y",(MAX((0.013*$C$4*L80+(0.02*(J80-$C$4)*L80)),(IF(F80="E",('[1]Instructions'!$C$8*J80*L80),('[1]Instructions'!$C$7*J80*L80))))),(IF(F80="E",('[1]Instructions'!$C$8*J80*L80),('[1]Instructions'!$C$7*J80*L80))))</f>
        <v>0</v>
      </c>
      <c r="N80" s="21">
        <f t="shared" si="8"/>
        <v>0</v>
      </c>
      <c r="P80" s="22">
        <f t="shared" si="6"/>
        <v>1</v>
      </c>
      <c r="Q80" s="23">
        <f t="shared" si="9"/>
        <v>0.0027397260273972603</v>
      </c>
      <c r="R80" s="24">
        <f t="shared" si="11"/>
        <v>0</v>
      </c>
    </row>
    <row r="81" spans="1:18" ht="15.75">
      <c r="A81" s="28"/>
      <c r="B81" s="29"/>
      <c r="C81" s="30"/>
      <c r="D81" s="31"/>
      <c r="E81" s="31"/>
      <c r="F81" s="32" t="s">
        <v>21</v>
      </c>
      <c r="G81" s="17">
        <v>1560</v>
      </c>
      <c r="H81" s="33"/>
      <c r="I81" s="34"/>
      <c r="J81" s="18">
        <f t="shared" si="10"/>
        <v>0</v>
      </c>
      <c r="K81" s="19">
        <f>IF(AND(C81="Y",F81="E",J81&gt;$C$7),"1.3 &amp; 2",IF(AND(C81="Y",F81="G",J81&gt;$C$6),"1.3 &amp; 2",IF(F81="G",'[1]Instructions'!$C$7*100,'[1]Instructions'!$C$8*100)))</f>
        <v>1.5</v>
      </c>
      <c r="L81" s="20">
        <f t="shared" si="7"/>
        <v>0</v>
      </c>
      <c r="M81" s="18">
        <f>IF(C81="Y",(MAX((0.013*$C$4*L81+(0.02*(J81-$C$4)*L81)),(IF(F81="E",('[1]Instructions'!$C$8*J81*L81),('[1]Instructions'!$C$7*J81*L81))))),(IF(F81="E",('[1]Instructions'!$C$8*J81*L81),('[1]Instructions'!$C$7*J81*L81))))</f>
        <v>0</v>
      </c>
      <c r="N81" s="21">
        <f t="shared" si="8"/>
        <v>0</v>
      </c>
      <c r="P81" s="22">
        <f t="shared" si="6"/>
        <v>1</v>
      </c>
      <c r="Q81" s="23">
        <f t="shared" si="9"/>
        <v>0.0027397260273972603</v>
      </c>
      <c r="R81" s="24">
        <f t="shared" si="11"/>
        <v>0</v>
      </c>
    </row>
    <row r="82" spans="1:18" ht="15.75">
      <c r="A82" s="28"/>
      <c r="B82" s="29"/>
      <c r="C82" s="30"/>
      <c r="D82" s="31"/>
      <c r="E82" s="31"/>
      <c r="F82" s="32" t="s">
        <v>21</v>
      </c>
      <c r="G82" s="17">
        <v>1560</v>
      </c>
      <c r="H82" s="33"/>
      <c r="I82" s="34"/>
      <c r="J82" s="18">
        <f t="shared" si="10"/>
        <v>0</v>
      </c>
      <c r="K82" s="19">
        <f>IF(AND(C82="Y",F82="E",J82&gt;$C$7),"1.3 &amp; 2",IF(AND(C82="Y",F82="G",J82&gt;$C$6),"1.3 &amp; 2",IF(F82="G",'[1]Instructions'!$C$7*100,'[1]Instructions'!$C$8*100)))</f>
        <v>1.5</v>
      </c>
      <c r="L82" s="20">
        <f t="shared" si="7"/>
        <v>0</v>
      </c>
      <c r="M82" s="18">
        <f>IF(C82="Y",(MAX((0.013*$C$4*L82+(0.02*(J82-$C$4)*L82)),(IF(F82="E",('[1]Instructions'!$C$8*J82*L82),('[1]Instructions'!$C$7*J82*L82))))),(IF(F82="E",('[1]Instructions'!$C$8*J82*L82),('[1]Instructions'!$C$7*J82*L82))))</f>
        <v>0</v>
      </c>
      <c r="N82" s="21">
        <f t="shared" si="8"/>
        <v>0</v>
      </c>
      <c r="P82" s="22">
        <f t="shared" si="6"/>
        <v>1</v>
      </c>
      <c r="Q82" s="23">
        <f t="shared" si="9"/>
        <v>0.0027397260273972603</v>
      </c>
      <c r="R82" s="24">
        <f t="shared" si="11"/>
        <v>0</v>
      </c>
    </row>
    <row r="83" spans="1:18" ht="15.75">
      <c r="A83" s="28"/>
      <c r="B83" s="29"/>
      <c r="C83" s="30"/>
      <c r="D83" s="31"/>
      <c r="E83" s="31"/>
      <c r="F83" s="32" t="s">
        <v>21</v>
      </c>
      <c r="G83" s="17">
        <v>1560</v>
      </c>
      <c r="H83" s="33"/>
      <c r="I83" s="34"/>
      <c r="J83" s="18">
        <f t="shared" si="10"/>
        <v>0</v>
      </c>
      <c r="K83" s="19">
        <f>IF(AND(C83="Y",F83="E",J83&gt;$C$7),"1.3 &amp; 2",IF(AND(C83="Y",F83="G",J83&gt;$C$6),"1.3 &amp; 2",IF(F83="G",'[1]Instructions'!$C$7*100,'[1]Instructions'!$C$8*100)))</f>
        <v>1.5</v>
      </c>
      <c r="L83" s="20">
        <f t="shared" si="7"/>
        <v>0</v>
      </c>
      <c r="M83" s="18">
        <f>IF(C83="Y",(MAX((0.013*$C$4*L83+(0.02*(J83-$C$4)*L83)),(IF(F83="E",('[1]Instructions'!$C$8*J83*L83),('[1]Instructions'!$C$7*J83*L83))))),(IF(F83="E",('[1]Instructions'!$C$8*J83*L83),('[1]Instructions'!$C$7*J83*L83))))</f>
        <v>0</v>
      </c>
      <c r="N83" s="21">
        <f t="shared" si="8"/>
        <v>0</v>
      </c>
      <c r="P83" s="22">
        <f t="shared" si="6"/>
        <v>1</v>
      </c>
      <c r="Q83" s="23">
        <f t="shared" si="9"/>
        <v>0.0027397260273972603</v>
      </c>
      <c r="R83" s="24">
        <f t="shared" si="11"/>
        <v>0</v>
      </c>
    </row>
    <row r="84" spans="1:18" ht="15.75">
      <c r="A84" s="28"/>
      <c r="B84" s="29"/>
      <c r="C84" s="30"/>
      <c r="D84" s="31"/>
      <c r="E84" s="31"/>
      <c r="F84" s="32" t="s">
        <v>21</v>
      </c>
      <c r="G84" s="17">
        <v>1560</v>
      </c>
      <c r="H84" s="33"/>
      <c r="I84" s="34"/>
      <c r="J84" s="18">
        <f t="shared" si="10"/>
        <v>0</v>
      </c>
      <c r="K84" s="19">
        <f>IF(AND(C84="Y",F84="E",J84&gt;$C$7),"1.3 &amp; 2",IF(AND(C84="Y",F84="G",J84&gt;$C$6),"1.3 &amp; 2",IF(F84="G",'[1]Instructions'!$C$7*100,'[1]Instructions'!$C$8*100)))</f>
        <v>1.5</v>
      </c>
      <c r="L84" s="20">
        <f t="shared" si="7"/>
        <v>0</v>
      </c>
      <c r="M84" s="18">
        <f>IF(C84="Y",(MAX((0.013*$C$4*L84+(0.02*(J84-$C$4)*L84)),(IF(F84="E",('[1]Instructions'!$C$8*J84*L84),('[1]Instructions'!$C$7*J84*L84))))),(IF(F84="E",('[1]Instructions'!$C$8*J84*L84),('[1]Instructions'!$C$7*J84*L84))))</f>
        <v>0</v>
      </c>
      <c r="N84" s="21">
        <f t="shared" si="8"/>
        <v>0</v>
      </c>
      <c r="P84" s="22">
        <f t="shared" si="6"/>
        <v>1</v>
      </c>
      <c r="Q84" s="23">
        <f t="shared" si="9"/>
        <v>0.0027397260273972603</v>
      </c>
      <c r="R84" s="24">
        <f t="shared" si="11"/>
        <v>0</v>
      </c>
    </row>
    <row r="85" spans="1:18" ht="15.75">
      <c r="A85" s="28"/>
      <c r="B85" s="29"/>
      <c r="C85" s="30"/>
      <c r="D85" s="31"/>
      <c r="E85" s="31"/>
      <c r="F85" s="32" t="s">
        <v>21</v>
      </c>
      <c r="G85" s="17">
        <v>1560</v>
      </c>
      <c r="H85" s="33"/>
      <c r="I85" s="34"/>
      <c r="J85" s="18">
        <f t="shared" si="10"/>
        <v>0</v>
      </c>
      <c r="K85" s="19">
        <f>IF(AND(C85="Y",F85="E",J85&gt;$C$7),"1.3 &amp; 2",IF(AND(C85="Y",F85="G",J85&gt;$C$6),"1.3 &amp; 2",IF(F85="G",'[1]Instructions'!$C$7*100,'[1]Instructions'!$C$8*100)))</f>
        <v>1.5</v>
      </c>
      <c r="L85" s="20">
        <f t="shared" si="7"/>
        <v>0</v>
      </c>
      <c r="M85" s="18">
        <f>IF(C85="Y",(MAX((0.013*$C$4*L85+(0.02*(J85-$C$4)*L85)),(IF(F85="E",('[1]Instructions'!$C$8*J85*L85),('[1]Instructions'!$C$7*J85*L85))))),(IF(F85="E",('[1]Instructions'!$C$8*J85*L85),('[1]Instructions'!$C$7*J85*L85))))</f>
        <v>0</v>
      </c>
      <c r="N85" s="21">
        <f t="shared" si="8"/>
        <v>0</v>
      </c>
      <c r="P85" s="22">
        <f t="shared" si="6"/>
        <v>1</v>
      </c>
      <c r="Q85" s="23">
        <f t="shared" si="9"/>
        <v>0.0027397260273972603</v>
      </c>
      <c r="R85" s="24">
        <f t="shared" si="11"/>
        <v>0</v>
      </c>
    </row>
    <row r="86" spans="1:18" ht="15.75">
      <c r="A86" s="28"/>
      <c r="B86" s="29"/>
      <c r="C86" s="30"/>
      <c r="D86" s="31"/>
      <c r="E86" s="31"/>
      <c r="F86" s="32" t="s">
        <v>21</v>
      </c>
      <c r="G86" s="17">
        <v>1560</v>
      </c>
      <c r="H86" s="33"/>
      <c r="I86" s="34"/>
      <c r="J86" s="18">
        <f t="shared" si="10"/>
        <v>0</v>
      </c>
      <c r="K86" s="19">
        <f>IF(AND(C86="Y",F86="E",J86&gt;$C$7),"1.3 &amp; 2",IF(AND(C86="Y",F86="G",J86&gt;$C$6),"1.3 &amp; 2",IF(F86="G",'[1]Instructions'!$C$7*100,'[1]Instructions'!$C$8*100)))</f>
        <v>1.5</v>
      </c>
      <c r="L86" s="20">
        <f t="shared" si="7"/>
        <v>0</v>
      </c>
      <c r="M86" s="18">
        <f>IF(C86="Y",(MAX((0.013*$C$4*L86+(0.02*(J86-$C$4)*L86)),(IF(F86="E",('[1]Instructions'!$C$8*J86*L86),('[1]Instructions'!$C$7*J86*L86))))),(IF(F86="E",('[1]Instructions'!$C$8*J86*L86),('[1]Instructions'!$C$7*J86*L86))))</f>
        <v>0</v>
      </c>
      <c r="N86" s="21">
        <f t="shared" si="8"/>
        <v>0</v>
      </c>
      <c r="P86" s="22">
        <f t="shared" si="6"/>
        <v>1</v>
      </c>
      <c r="Q86" s="23">
        <f t="shared" si="9"/>
        <v>0.0027397260273972603</v>
      </c>
      <c r="R86" s="24">
        <f t="shared" si="11"/>
        <v>0</v>
      </c>
    </row>
    <row r="87" spans="1:18" ht="15.75">
      <c r="A87" s="28"/>
      <c r="B87" s="29"/>
      <c r="C87" s="30"/>
      <c r="D87" s="31"/>
      <c r="E87" s="31"/>
      <c r="F87" s="32" t="s">
        <v>21</v>
      </c>
      <c r="G87" s="17">
        <v>1560</v>
      </c>
      <c r="H87" s="33"/>
      <c r="I87" s="34"/>
      <c r="J87" s="18">
        <f t="shared" si="10"/>
        <v>0</v>
      </c>
      <c r="K87" s="19">
        <f>IF(AND(C87="Y",F87="E",J87&gt;$C$7),"1.3 &amp; 2",IF(AND(C87="Y",F87="G",J87&gt;$C$6),"1.3 &amp; 2",IF(F87="G",'[1]Instructions'!$C$7*100,'[1]Instructions'!$C$8*100)))</f>
        <v>1.5</v>
      </c>
      <c r="L87" s="20">
        <f t="shared" si="7"/>
        <v>0</v>
      </c>
      <c r="M87" s="18">
        <f>IF(C87="Y",(MAX((0.013*$C$4*L87+(0.02*(J87-$C$4)*L87)),(IF(F87="E",('[1]Instructions'!$C$8*J87*L87),('[1]Instructions'!$C$7*J87*L87))))),(IF(F87="E",('[1]Instructions'!$C$8*J87*L87),('[1]Instructions'!$C$7*J87*L87))))</f>
        <v>0</v>
      </c>
      <c r="N87" s="21">
        <f t="shared" si="8"/>
        <v>0</v>
      </c>
      <c r="P87" s="22">
        <f t="shared" si="6"/>
        <v>1</v>
      </c>
      <c r="Q87" s="23">
        <f t="shared" si="9"/>
        <v>0.0027397260273972603</v>
      </c>
      <c r="R87" s="24">
        <f t="shared" si="11"/>
        <v>0</v>
      </c>
    </row>
    <row r="88" spans="1:18" ht="15.75">
      <c r="A88" s="28"/>
      <c r="B88" s="29"/>
      <c r="C88" s="30"/>
      <c r="D88" s="31"/>
      <c r="E88" s="31"/>
      <c r="F88" s="32" t="s">
        <v>21</v>
      </c>
      <c r="G88" s="17">
        <v>1560</v>
      </c>
      <c r="H88" s="33"/>
      <c r="I88" s="34"/>
      <c r="J88" s="18">
        <f t="shared" si="10"/>
        <v>0</v>
      </c>
      <c r="K88" s="19">
        <f>IF(AND(C88="Y",F88="E",J88&gt;$C$7),"1.3 &amp; 2",IF(AND(C88="Y",F88="G",J88&gt;$C$6),"1.3 &amp; 2",IF(F88="G",'[1]Instructions'!$C$7*100,'[1]Instructions'!$C$8*100)))</f>
        <v>1.5</v>
      </c>
      <c r="L88" s="20">
        <f t="shared" si="7"/>
        <v>0</v>
      </c>
      <c r="M88" s="18">
        <f>IF(C88="Y",(MAX((0.013*$C$4*L88+(0.02*(J88-$C$4)*L88)),(IF(F88="E",('[1]Instructions'!$C$8*J88*L88),('[1]Instructions'!$C$7*J88*L88))))),(IF(F88="E",('[1]Instructions'!$C$8*J88*L88),('[1]Instructions'!$C$7*J88*L88))))</f>
        <v>0</v>
      </c>
      <c r="N88" s="21">
        <f t="shared" si="8"/>
        <v>0</v>
      </c>
      <c r="P88" s="22">
        <f t="shared" si="6"/>
        <v>1</v>
      </c>
      <c r="Q88" s="23">
        <f t="shared" si="9"/>
        <v>0.0027397260273972603</v>
      </c>
      <c r="R88" s="24">
        <f t="shared" si="11"/>
        <v>0</v>
      </c>
    </row>
    <row r="89" spans="1:18" ht="15.75">
      <c r="A89" s="28"/>
      <c r="B89" s="29"/>
      <c r="C89" s="30"/>
      <c r="D89" s="31"/>
      <c r="E89" s="31"/>
      <c r="F89" s="32" t="s">
        <v>21</v>
      </c>
      <c r="G89" s="17">
        <v>1560</v>
      </c>
      <c r="H89" s="33"/>
      <c r="I89" s="34"/>
      <c r="J89" s="18">
        <f t="shared" si="10"/>
        <v>0</v>
      </c>
      <c r="K89" s="19">
        <f>IF(AND(C89="Y",F89="E",J89&gt;$C$7),"1.3 &amp; 2",IF(AND(C89="Y",F89="G",J89&gt;$C$6),"1.3 &amp; 2",IF(F89="G",'[1]Instructions'!$C$7*100,'[1]Instructions'!$C$8*100)))</f>
        <v>1.5</v>
      </c>
      <c r="L89" s="20">
        <f t="shared" si="7"/>
        <v>0</v>
      </c>
      <c r="M89" s="18">
        <f>IF(C89="Y",(MAX((0.013*$C$4*L89+(0.02*(J89-$C$4)*L89)),(IF(F89="E",('[1]Instructions'!$C$8*J89*L89),('[1]Instructions'!$C$7*J89*L89))))),(IF(F89="E",('[1]Instructions'!$C$8*J89*L89),('[1]Instructions'!$C$7*J89*L89))))</f>
        <v>0</v>
      </c>
      <c r="N89" s="21">
        <f t="shared" si="8"/>
        <v>0</v>
      </c>
      <c r="P89" s="22">
        <f t="shared" si="6"/>
        <v>1</v>
      </c>
      <c r="Q89" s="23">
        <f t="shared" si="9"/>
        <v>0.0027397260273972603</v>
      </c>
      <c r="R89" s="24">
        <f t="shared" si="11"/>
        <v>0</v>
      </c>
    </row>
    <row r="90" spans="1:18" ht="15.75">
      <c r="A90" s="28"/>
      <c r="B90" s="29"/>
      <c r="C90" s="30"/>
      <c r="D90" s="31"/>
      <c r="E90" s="31"/>
      <c r="F90" s="32" t="s">
        <v>21</v>
      </c>
      <c r="G90" s="17">
        <v>1560</v>
      </c>
      <c r="H90" s="33"/>
      <c r="I90" s="34"/>
      <c r="J90" s="18">
        <f t="shared" si="10"/>
        <v>0</v>
      </c>
      <c r="K90" s="19">
        <f>IF(AND(C90="Y",F90="E",J90&gt;$C$7),"1.3 &amp; 2",IF(AND(C90="Y",F90="G",J90&gt;$C$6),"1.3 &amp; 2",IF(F90="G",'[1]Instructions'!$C$7*100,'[1]Instructions'!$C$8*100)))</f>
        <v>1.5</v>
      </c>
      <c r="L90" s="20">
        <f t="shared" si="7"/>
        <v>0</v>
      </c>
      <c r="M90" s="18">
        <f>IF(C90="Y",(MAX((0.013*$C$4*L90+(0.02*(J90-$C$4)*L90)),(IF(F90="E",('[1]Instructions'!$C$8*J90*L90),('[1]Instructions'!$C$7*J90*L90))))),(IF(F90="E",('[1]Instructions'!$C$8*J90*L90),('[1]Instructions'!$C$7*J90*L90))))</f>
        <v>0</v>
      </c>
      <c r="N90" s="21">
        <f t="shared" si="8"/>
        <v>0</v>
      </c>
      <c r="P90" s="22">
        <f t="shared" si="6"/>
        <v>1</v>
      </c>
      <c r="Q90" s="23">
        <f t="shared" si="9"/>
        <v>0.0027397260273972603</v>
      </c>
      <c r="R90" s="24">
        <f t="shared" si="11"/>
        <v>0</v>
      </c>
    </row>
    <row r="91" spans="1:18" ht="15.75">
      <c r="A91" s="28"/>
      <c r="B91" s="29"/>
      <c r="C91" s="30"/>
      <c r="D91" s="31"/>
      <c r="E91" s="31"/>
      <c r="F91" s="32" t="s">
        <v>21</v>
      </c>
      <c r="G91" s="17">
        <v>1560</v>
      </c>
      <c r="H91" s="33"/>
      <c r="I91" s="34"/>
      <c r="J91" s="18">
        <f t="shared" si="10"/>
        <v>0</v>
      </c>
      <c r="K91" s="19">
        <f>IF(AND(C91="Y",F91="E",J91&gt;$C$7),"1.3 &amp; 2",IF(AND(C91="Y",F91="G",J91&gt;$C$6),"1.3 &amp; 2",IF(F91="G",'[1]Instructions'!$C$7*100,'[1]Instructions'!$C$8*100)))</f>
        <v>1.5</v>
      </c>
      <c r="L91" s="20">
        <f t="shared" si="7"/>
        <v>0</v>
      </c>
      <c r="M91" s="18">
        <f>IF(C91="Y",(MAX((0.013*$C$4*L91+(0.02*(J91-$C$4)*L91)),(IF(F91="E",('[1]Instructions'!$C$8*J91*L91),('[1]Instructions'!$C$7*J91*L91))))),(IF(F91="E",('[1]Instructions'!$C$8*J91*L91),('[1]Instructions'!$C$7*J91*L91))))</f>
        <v>0</v>
      </c>
      <c r="N91" s="21">
        <f t="shared" si="8"/>
        <v>0</v>
      </c>
      <c r="P91" s="22">
        <f t="shared" si="6"/>
        <v>1</v>
      </c>
      <c r="Q91" s="23">
        <f t="shared" si="9"/>
        <v>0.0027397260273972603</v>
      </c>
      <c r="R91" s="24">
        <f t="shared" si="11"/>
        <v>0</v>
      </c>
    </row>
    <row r="92" spans="1:18" ht="15.75">
      <c r="A92" s="28"/>
      <c r="B92" s="29"/>
      <c r="C92" s="30"/>
      <c r="D92" s="31"/>
      <c r="E92" s="31"/>
      <c r="F92" s="32" t="s">
        <v>21</v>
      </c>
      <c r="G92" s="17">
        <v>1560</v>
      </c>
      <c r="H92" s="33"/>
      <c r="I92" s="34"/>
      <c r="J92" s="18">
        <f t="shared" si="10"/>
        <v>0</v>
      </c>
      <c r="K92" s="19">
        <f>IF(AND(C92="Y",F92="E",J92&gt;$C$7),"1.3 &amp; 2",IF(AND(C92="Y",F92="G",J92&gt;$C$6),"1.3 &amp; 2",IF(F92="G",'[1]Instructions'!$C$7*100,'[1]Instructions'!$C$8*100)))</f>
        <v>1.5</v>
      </c>
      <c r="L92" s="20">
        <f t="shared" si="7"/>
        <v>0</v>
      </c>
      <c r="M92" s="18">
        <f>IF(C92="Y",(MAX((0.013*$C$4*L92+(0.02*(J92-$C$4)*L92)),(IF(F92="E",('[1]Instructions'!$C$8*J92*L92),('[1]Instructions'!$C$7*J92*L92))))),(IF(F92="E",('[1]Instructions'!$C$8*J92*L92),('[1]Instructions'!$C$7*J92*L92))))</f>
        <v>0</v>
      </c>
      <c r="N92" s="21">
        <f t="shared" si="8"/>
        <v>0</v>
      </c>
      <c r="P92" s="22">
        <f t="shared" si="6"/>
        <v>1</v>
      </c>
      <c r="Q92" s="23">
        <f t="shared" si="9"/>
        <v>0.0027397260273972603</v>
      </c>
      <c r="R92" s="24">
        <f t="shared" si="11"/>
        <v>0</v>
      </c>
    </row>
    <row r="93" spans="1:18" ht="15.75">
      <c r="A93" s="28"/>
      <c r="B93" s="29"/>
      <c r="C93" s="30"/>
      <c r="D93" s="31"/>
      <c r="E93" s="31"/>
      <c r="F93" s="32" t="s">
        <v>21</v>
      </c>
      <c r="G93" s="17">
        <v>1560</v>
      </c>
      <c r="H93" s="33"/>
      <c r="I93" s="34"/>
      <c r="J93" s="18">
        <f t="shared" si="10"/>
        <v>0</v>
      </c>
      <c r="K93" s="19">
        <f>IF(AND(C93="Y",F93="E",J93&gt;$C$7),"1.3 &amp; 2",IF(AND(C93="Y",F93="G",J93&gt;$C$6),"1.3 &amp; 2",IF(F93="G",'[1]Instructions'!$C$7*100,'[1]Instructions'!$C$8*100)))</f>
        <v>1.5</v>
      </c>
      <c r="L93" s="20">
        <f t="shared" si="7"/>
        <v>0</v>
      </c>
      <c r="M93" s="18">
        <f>IF(C93="Y",(MAX((0.013*$C$4*L93+(0.02*(J93-$C$4)*L93)),(IF(F93="E",('[1]Instructions'!$C$8*J93*L93),('[1]Instructions'!$C$7*J93*L93))))),(IF(F93="E",('[1]Instructions'!$C$8*J93*L93),('[1]Instructions'!$C$7*J93*L93))))</f>
        <v>0</v>
      </c>
      <c r="N93" s="21">
        <f t="shared" si="8"/>
        <v>0</v>
      </c>
      <c r="P93" s="22">
        <f t="shared" si="6"/>
        <v>1</v>
      </c>
      <c r="Q93" s="23">
        <f t="shared" si="9"/>
        <v>0.0027397260273972603</v>
      </c>
      <c r="R93" s="24">
        <f t="shared" si="11"/>
        <v>0</v>
      </c>
    </row>
    <row r="94" spans="1:18" ht="15.75">
      <c r="A94" s="28"/>
      <c r="B94" s="29"/>
      <c r="C94" s="30"/>
      <c r="D94" s="31"/>
      <c r="E94" s="31"/>
      <c r="F94" s="32" t="s">
        <v>21</v>
      </c>
      <c r="G94" s="17">
        <v>1560</v>
      </c>
      <c r="H94" s="33"/>
      <c r="I94" s="34"/>
      <c r="J94" s="18">
        <f t="shared" si="10"/>
        <v>0</v>
      </c>
      <c r="K94" s="19">
        <f>IF(AND(C94="Y",F94="E",J94&gt;$C$7),"1.3 &amp; 2",IF(AND(C94="Y",F94="G",J94&gt;$C$6),"1.3 &amp; 2",IF(F94="G",'[1]Instructions'!$C$7*100,'[1]Instructions'!$C$8*100)))</f>
        <v>1.5</v>
      </c>
      <c r="L94" s="20">
        <f t="shared" si="7"/>
        <v>0</v>
      </c>
      <c r="M94" s="18">
        <f>IF(C94="Y",(MAX((0.013*$C$4*L94+(0.02*(J94-$C$4)*L94)),(IF(F94="E",('[1]Instructions'!$C$8*J94*L94),('[1]Instructions'!$C$7*J94*L94))))),(IF(F94="E",('[1]Instructions'!$C$8*J94*L94),('[1]Instructions'!$C$7*J94*L94))))</f>
        <v>0</v>
      </c>
      <c r="N94" s="21">
        <f t="shared" si="8"/>
        <v>0</v>
      </c>
      <c r="P94" s="22">
        <f t="shared" si="6"/>
        <v>1</v>
      </c>
      <c r="Q94" s="23">
        <f t="shared" si="9"/>
        <v>0.0027397260273972603</v>
      </c>
      <c r="R94" s="24">
        <f t="shared" si="11"/>
        <v>0</v>
      </c>
    </row>
    <row r="95" spans="1:18" ht="15.75">
      <c r="A95" s="28"/>
      <c r="B95" s="29"/>
      <c r="C95" s="30"/>
      <c r="D95" s="31"/>
      <c r="E95" s="31"/>
      <c r="F95" s="32" t="s">
        <v>21</v>
      </c>
      <c r="G95" s="17">
        <v>1560</v>
      </c>
      <c r="H95" s="33"/>
      <c r="I95" s="34"/>
      <c r="J95" s="18">
        <f t="shared" si="10"/>
        <v>0</v>
      </c>
      <c r="K95" s="19">
        <f>IF(AND(C95="Y",F95="E",J95&gt;$C$7),"1.3 &amp; 2",IF(AND(C95="Y",F95="G",J95&gt;$C$6),"1.3 &amp; 2",IF(F95="G",'[1]Instructions'!$C$7*100,'[1]Instructions'!$C$8*100)))</f>
        <v>1.5</v>
      </c>
      <c r="L95" s="20">
        <f t="shared" si="7"/>
        <v>0</v>
      </c>
      <c r="M95" s="18">
        <f>IF(C95="Y",(MAX((0.013*$C$4*L95+(0.02*(J95-$C$4)*L95)),(IF(F95="E",('[1]Instructions'!$C$8*J95*L95),('[1]Instructions'!$C$7*J95*L95))))),(IF(F95="E",('[1]Instructions'!$C$8*J95*L95),('[1]Instructions'!$C$7*J95*L95))))</f>
        <v>0</v>
      </c>
      <c r="N95" s="21">
        <f t="shared" si="8"/>
        <v>0</v>
      </c>
      <c r="P95" s="22">
        <f t="shared" si="6"/>
        <v>1</v>
      </c>
      <c r="Q95" s="23">
        <f t="shared" si="9"/>
        <v>0.0027397260273972603</v>
      </c>
      <c r="R95" s="24">
        <f t="shared" si="11"/>
        <v>0</v>
      </c>
    </row>
    <row r="96" spans="1:18" ht="15.75">
      <c r="A96" s="28"/>
      <c r="B96" s="29"/>
      <c r="C96" s="30"/>
      <c r="D96" s="31"/>
      <c r="E96" s="31"/>
      <c r="F96" s="32" t="s">
        <v>21</v>
      </c>
      <c r="G96" s="17">
        <v>1560</v>
      </c>
      <c r="H96" s="33"/>
      <c r="I96" s="34"/>
      <c r="J96" s="18">
        <f t="shared" si="10"/>
        <v>0</v>
      </c>
      <c r="K96" s="19">
        <f>IF(AND(C96="Y",F96="E",J96&gt;$C$7),"1.3 &amp; 2",IF(AND(C96="Y",F96="G",J96&gt;$C$6),"1.3 &amp; 2",IF(F96="G",'[1]Instructions'!$C$7*100,'[1]Instructions'!$C$8*100)))</f>
        <v>1.5</v>
      </c>
      <c r="L96" s="20">
        <f t="shared" si="7"/>
        <v>0</v>
      </c>
      <c r="M96" s="18">
        <f>IF(C96="Y",(MAX((0.013*$C$4*L96+(0.02*(J96-$C$4)*L96)),(IF(F96="E",('[1]Instructions'!$C$8*J96*L96),('[1]Instructions'!$C$7*J96*L96))))),(IF(F96="E",('[1]Instructions'!$C$8*J96*L96),('[1]Instructions'!$C$7*J96*L96))))</f>
        <v>0</v>
      </c>
      <c r="N96" s="21">
        <f t="shared" si="8"/>
        <v>0</v>
      </c>
      <c r="P96" s="22">
        <f t="shared" si="6"/>
        <v>1</v>
      </c>
      <c r="Q96" s="23">
        <f t="shared" si="9"/>
        <v>0.0027397260273972603</v>
      </c>
      <c r="R96" s="24">
        <f t="shared" si="11"/>
        <v>0</v>
      </c>
    </row>
    <row r="97" spans="1:18" ht="15.75">
      <c r="A97" s="28"/>
      <c r="B97" s="29"/>
      <c r="C97" s="30"/>
      <c r="D97" s="31"/>
      <c r="E97" s="31"/>
      <c r="F97" s="32" t="s">
        <v>21</v>
      </c>
      <c r="G97" s="17">
        <v>1560</v>
      </c>
      <c r="H97" s="33"/>
      <c r="I97" s="34"/>
      <c r="J97" s="18">
        <f t="shared" si="10"/>
        <v>0</v>
      </c>
      <c r="K97" s="19">
        <f>IF(AND(C97="Y",F97="E",J97&gt;$C$7),"1.3 &amp; 2",IF(AND(C97="Y",F97="G",J97&gt;$C$6),"1.3 &amp; 2",IF(F97="G",'[1]Instructions'!$C$7*100,'[1]Instructions'!$C$8*100)))</f>
        <v>1.5</v>
      </c>
      <c r="L97" s="20">
        <f t="shared" si="7"/>
        <v>0</v>
      </c>
      <c r="M97" s="18">
        <f>IF(C97="Y",(MAX((0.013*$C$4*L97+(0.02*(J97-$C$4)*L97)),(IF(F97="E",('[1]Instructions'!$C$8*J97*L97),('[1]Instructions'!$C$7*J97*L97))))),(IF(F97="E",('[1]Instructions'!$C$8*J97*L97),('[1]Instructions'!$C$7*J97*L97))))</f>
        <v>0</v>
      </c>
      <c r="N97" s="21">
        <f t="shared" si="8"/>
        <v>0</v>
      </c>
      <c r="P97" s="22">
        <f t="shared" si="6"/>
        <v>1</v>
      </c>
      <c r="Q97" s="23">
        <f t="shared" si="9"/>
        <v>0.0027397260273972603</v>
      </c>
      <c r="R97" s="24">
        <f t="shared" si="11"/>
        <v>0</v>
      </c>
    </row>
    <row r="98" spans="1:18" ht="15.75">
      <c r="A98" s="28"/>
      <c r="B98" s="29"/>
      <c r="C98" s="30"/>
      <c r="D98" s="31"/>
      <c r="E98" s="31"/>
      <c r="F98" s="32" t="s">
        <v>21</v>
      </c>
      <c r="G98" s="17">
        <v>1560</v>
      </c>
      <c r="H98" s="33"/>
      <c r="I98" s="34"/>
      <c r="J98" s="18">
        <f t="shared" si="10"/>
        <v>0</v>
      </c>
      <c r="K98" s="19">
        <f>IF(AND(C98="Y",F98="E",J98&gt;$C$7),"1.3 &amp; 2",IF(AND(C98="Y",F98="G",J98&gt;$C$6),"1.3 &amp; 2",IF(F98="G",'[1]Instructions'!$C$7*100,'[1]Instructions'!$C$8*100)))</f>
        <v>1.5</v>
      </c>
      <c r="L98" s="20">
        <f t="shared" si="7"/>
        <v>0</v>
      </c>
      <c r="M98" s="18">
        <f>IF(C98="Y",(MAX((0.013*$C$4*L98+(0.02*(J98-$C$4)*L98)),(IF(F98="E",('[1]Instructions'!$C$8*J98*L98),('[1]Instructions'!$C$7*J98*L98))))),(IF(F98="E",('[1]Instructions'!$C$8*J98*L98),('[1]Instructions'!$C$7*J98*L98))))</f>
        <v>0</v>
      </c>
      <c r="N98" s="21">
        <f t="shared" si="8"/>
        <v>0</v>
      </c>
      <c r="P98" s="22">
        <f t="shared" si="6"/>
        <v>1</v>
      </c>
      <c r="Q98" s="23">
        <f t="shared" si="9"/>
        <v>0.0027397260273972603</v>
      </c>
      <c r="R98" s="24">
        <f t="shared" si="11"/>
        <v>0</v>
      </c>
    </row>
    <row r="99" spans="1:18" ht="15.75">
      <c r="A99" s="28"/>
      <c r="B99" s="29"/>
      <c r="C99" s="30"/>
      <c r="D99" s="31"/>
      <c r="E99" s="31"/>
      <c r="F99" s="32" t="s">
        <v>21</v>
      </c>
      <c r="G99" s="17">
        <v>1560</v>
      </c>
      <c r="H99" s="33"/>
      <c r="I99" s="34"/>
      <c r="J99" s="18">
        <f t="shared" si="10"/>
        <v>0</v>
      </c>
      <c r="K99" s="19">
        <f>IF(AND(C99="Y",F99="E",J99&gt;$C$7),"1.3 &amp; 2",IF(AND(C99="Y",F99="G",J99&gt;$C$6),"1.3 &amp; 2",IF(F99="G",'[1]Instructions'!$C$7*100,'[1]Instructions'!$C$8*100)))</f>
        <v>1.5</v>
      </c>
      <c r="L99" s="20">
        <f t="shared" si="7"/>
        <v>0</v>
      </c>
      <c r="M99" s="18">
        <f>IF(C99="Y",(MAX((0.013*$C$4*L99+(0.02*(J99-$C$4)*L99)),(IF(F99="E",('[1]Instructions'!$C$8*J99*L99),('[1]Instructions'!$C$7*J99*L99))))),(IF(F99="E",('[1]Instructions'!$C$8*J99*L99),('[1]Instructions'!$C$7*J99*L99))))</f>
        <v>0</v>
      </c>
      <c r="N99" s="21">
        <f t="shared" si="8"/>
        <v>0</v>
      </c>
      <c r="P99" s="22">
        <f t="shared" si="6"/>
        <v>1</v>
      </c>
      <c r="Q99" s="23">
        <f t="shared" si="9"/>
        <v>0.0027397260273972603</v>
      </c>
      <c r="R99" s="24">
        <f t="shared" si="11"/>
        <v>0</v>
      </c>
    </row>
    <row r="100" spans="1:18" ht="15.75">
      <c r="A100" s="28"/>
      <c r="B100" s="29"/>
      <c r="C100" s="30"/>
      <c r="D100" s="31"/>
      <c r="E100" s="31"/>
      <c r="F100" s="32" t="s">
        <v>21</v>
      </c>
      <c r="G100" s="17">
        <v>1560</v>
      </c>
      <c r="H100" s="33"/>
      <c r="I100" s="34"/>
      <c r="J100" s="18">
        <f t="shared" si="10"/>
        <v>0</v>
      </c>
      <c r="K100" s="19">
        <f>IF(AND(C100="Y",F100="E",J100&gt;$C$7),"1.3 &amp; 2",IF(AND(C100="Y",F100="G",J100&gt;$C$6),"1.3 &amp; 2",IF(F100="G",'[1]Instructions'!$C$7*100,'[1]Instructions'!$C$8*100)))</f>
        <v>1.5</v>
      </c>
      <c r="L100" s="20">
        <f t="shared" si="7"/>
        <v>0</v>
      </c>
      <c r="M100" s="18">
        <f>IF(C100="Y",(MAX((0.013*$C$4*L100+(0.02*(J100-$C$4)*L100)),(IF(F100="E",('[1]Instructions'!$C$8*J100*L100),('[1]Instructions'!$C$7*J100*L100))))),(IF(F100="E",('[1]Instructions'!$C$8*J100*L100),('[1]Instructions'!$C$7*J100*L100))))</f>
        <v>0</v>
      </c>
      <c r="N100" s="21">
        <f t="shared" si="8"/>
        <v>0</v>
      </c>
      <c r="P100" s="22">
        <f t="shared" si="6"/>
        <v>1</v>
      </c>
      <c r="Q100" s="23">
        <f t="shared" si="9"/>
        <v>0.0027397260273972603</v>
      </c>
      <c r="R100" s="24">
        <f t="shared" si="11"/>
        <v>0</v>
      </c>
    </row>
    <row r="101" spans="1:18" ht="15.75">
      <c r="A101" s="28"/>
      <c r="B101" s="29"/>
      <c r="C101" s="30"/>
      <c r="D101" s="31"/>
      <c r="E101" s="31"/>
      <c r="F101" s="32" t="s">
        <v>21</v>
      </c>
      <c r="G101" s="17">
        <v>1560</v>
      </c>
      <c r="H101" s="33"/>
      <c r="I101" s="34"/>
      <c r="J101" s="18">
        <f t="shared" si="10"/>
        <v>0</v>
      </c>
      <c r="K101" s="19">
        <f>IF(AND(C101="Y",F101="E",J101&gt;$C$7),"1.3 &amp; 2",IF(AND(C101="Y",F101="G",J101&gt;$C$6),"1.3 &amp; 2",IF(F101="G",'[1]Instructions'!$C$7*100,'[1]Instructions'!$C$8*100)))</f>
        <v>1.5</v>
      </c>
      <c r="L101" s="20">
        <f t="shared" si="7"/>
        <v>0</v>
      </c>
      <c r="M101" s="18">
        <f>IF(C101="Y",(MAX((0.013*$C$4*L101+(0.02*(J101-$C$4)*L101)),(IF(F101="E",('[1]Instructions'!$C$8*J101*L101),('[1]Instructions'!$C$7*J101*L101))))),(IF(F101="E",('[1]Instructions'!$C$8*J101*L101),('[1]Instructions'!$C$7*J101*L101))))</f>
        <v>0</v>
      </c>
      <c r="N101" s="21">
        <f t="shared" si="8"/>
        <v>0</v>
      </c>
      <c r="P101" s="22">
        <f t="shared" si="6"/>
        <v>1</v>
      </c>
      <c r="Q101" s="23">
        <f t="shared" si="9"/>
        <v>0.0027397260273972603</v>
      </c>
      <c r="R101" s="24">
        <f t="shared" si="11"/>
        <v>0</v>
      </c>
    </row>
    <row r="102" spans="1:18" ht="15.75">
      <c r="A102" s="28"/>
      <c r="B102" s="29"/>
      <c r="C102" s="30"/>
      <c r="D102" s="31"/>
      <c r="E102" s="31"/>
      <c r="F102" s="32" t="s">
        <v>21</v>
      </c>
      <c r="G102" s="17">
        <v>1560</v>
      </c>
      <c r="H102" s="33"/>
      <c r="I102" s="34"/>
      <c r="J102" s="18">
        <f t="shared" si="10"/>
        <v>0</v>
      </c>
      <c r="K102" s="19">
        <f>IF(AND(C102="Y",F102="E",J102&gt;$C$7),"1.3 &amp; 2",IF(AND(C102="Y",F102="G",J102&gt;$C$6),"1.3 &amp; 2",IF(F102="G",'[1]Instructions'!$C$7*100,'[1]Instructions'!$C$8*100)))</f>
        <v>1.5</v>
      </c>
      <c r="L102" s="20">
        <f t="shared" si="7"/>
        <v>0</v>
      </c>
      <c r="M102" s="18">
        <f>IF(C102="Y",(MAX((0.013*$C$4*L102+(0.02*(J102-$C$4)*L102)),(IF(F102="E",('[1]Instructions'!$C$8*J102*L102),('[1]Instructions'!$C$7*J102*L102))))),(IF(F102="E",('[1]Instructions'!$C$8*J102*L102),('[1]Instructions'!$C$7*J102*L102))))</f>
        <v>0</v>
      </c>
      <c r="N102" s="21">
        <f t="shared" si="8"/>
        <v>0</v>
      </c>
      <c r="P102" s="22">
        <f t="shared" si="6"/>
        <v>1</v>
      </c>
      <c r="Q102" s="23">
        <f t="shared" si="9"/>
        <v>0.0027397260273972603</v>
      </c>
      <c r="R102" s="24">
        <f t="shared" si="11"/>
        <v>0</v>
      </c>
    </row>
    <row r="103" spans="1:18" ht="15.75">
      <c r="A103" s="28"/>
      <c r="B103" s="29"/>
      <c r="C103" s="30"/>
      <c r="D103" s="31"/>
      <c r="E103" s="31"/>
      <c r="F103" s="32" t="s">
        <v>21</v>
      </c>
      <c r="G103" s="17">
        <v>1560</v>
      </c>
      <c r="H103" s="33"/>
      <c r="I103" s="34"/>
      <c r="J103" s="18">
        <f t="shared" si="10"/>
        <v>0</v>
      </c>
      <c r="K103" s="19">
        <f>IF(AND(C103="Y",F103="E",J103&gt;$C$7),"1.3 &amp; 2",IF(AND(C103="Y",F103="G",J103&gt;$C$6),"1.3 &amp; 2",IF(F103="G",'[1]Instructions'!$C$7*100,'[1]Instructions'!$C$8*100)))</f>
        <v>1.5</v>
      </c>
      <c r="L103" s="20">
        <f t="shared" si="7"/>
        <v>0</v>
      </c>
      <c r="M103" s="18">
        <f>IF(C103="Y",(MAX((0.013*$C$4*L103+(0.02*(J103-$C$4)*L103)),(IF(F103="E",('[1]Instructions'!$C$8*J103*L103),('[1]Instructions'!$C$7*J103*L103))))),(IF(F103="E",('[1]Instructions'!$C$8*J103*L103),('[1]Instructions'!$C$7*J103*L103))))</f>
        <v>0</v>
      </c>
      <c r="N103" s="21">
        <f t="shared" si="8"/>
        <v>0</v>
      </c>
      <c r="P103" s="22">
        <f t="shared" si="6"/>
        <v>1</v>
      </c>
      <c r="Q103" s="23">
        <f t="shared" si="9"/>
        <v>0.0027397260273972603</v>
      </c>
      <c r="R103" s="24">
        <f t="shared" si="11"/>
        <v>0</v>
      </c>
    </row>
    <row r="104" spans="1:18" ht="15.75">
      <c r="A104" s="28"/>
      <c r="B104" s="29"/>
      <c r="C104" s="30"/>
      <c r="D104" s="31"/>
      <c r="E104" s="31"/>
      <c r="F104" s="32" t="s">
        <v>21</v>
      </c>
      <c r="G104" s="17">
        <v>1560</v>
      </c>
      <c r="H104" s="33"/>
      <c r="I104" s="34"/>
      <c r="J104" s="18">
        <f t="shared" si="10"/>
        <v>0</v>
      </c>
      <c r="K104" s="19">
        <f>IF(AND(C104="Y",F104="E",J104&gt;$C$7),"1.3 &amp; 2",IF(AND(C104="Y",F104="G",J104&gt;$C$6),"1.3 &amp; 2",IF(F104="G",'[1]Instructions'!$C$7*100,'[1]Instructions'!$C$8*100)))</f>
        <v>1.5</v>
      </c>
      <c r="L104" s="20">
        <f t="shared" si="7"/>
        <v>0</v>
      </c>
      <c r="M104" s="18">
        <f>IF(C104="Y",(MAX((0.013*$C$4*L104+(0.02*(J104-$C$4)*L104)),(IF(F104="E",('[1]Instructions'!$C$8*J104*L104),('[1]Instructions'!$C$7*J104*L104))))),(IF(F104="E",('[1]Instructions'!$C$8*J104*L104),('[1]Instructions'!$C$7*J104*L104))))</f>
        <v>0</v>
      </c>
      <c r="N104" s="21">
        <f t="shared" si="8"/>
        <v>0</v>
      </c>
      <c r="P104" s="22">
        <f t="shared" si="6"/>
        <v>1</v>
      </c>
      <c r="Q104" s="23">
        <f t="shared" si="9"/>
        <v>0.0027397260273972603</v>
      </c>
      <c r="R104" s="24">
        <f t="shared" si="11"/>
        <v>0</v>
      </c>
    </row>
    <row r="105" spans="1:18" ht="15.75">
      <c r="A105" s="28"/>
      <c r="B105" s="29"/>
      <c r="C105" s="30"/>
      <c r="D105" s="31"/>
      <c r="E105" s="31"/>
      <c r="F105" s="32" t="s">
        <v>21</v>
      </c>
      <c r="G105" s="17">
        <v>1560</v>
      </c>
      <c r="H105" s="33"/>
      <c r="I105" s="34"/>
      <c r="J105" s="18">
        <f t="shared" si="10"/>
        <v>0</v>
      </c>
      <c r="K105" s="19">
        <f>IF(AND(C105="Y",F105="E",J105&gt;$C$7),"1.3 &amp; 2",IF(AND(C105="Y",F105="G",J105&gt;$C$6),"1.3 &amp; 2",IF(F105="G",'[1]Instructions'!$C$7*100,'[1]Instructions'!$C$8*100)))</f>
        <v>1.5</v>
      </c>
      <c r="L105" s="20">
        <f t="shared" si="7"/>
        <v>0</v>
      </c>
      <c r="M105" s="18">
        <f>IF(C105="Y",(MAX((0.013*$C$4*L105+(0.02*(J105-$C$4)*L105)),(IF(F105="E",('[1]Instructions'!$C$8*J105*L105),('[1]Instructions'!$C$7*J105*L105))))),(IF(F105="E",('[1]Instructions'!$C$8*J105*L105),('[1]Instructions'!$C$7*J105*L105))))</f>
        <v>0</v>
      </c>
      <c r="N105" s="21">
        <f t="shared" si="8"/>
        <v>0</v>
      </c>
      <c r="P105" s="22">
        <f t="shared" si="6"/>
        <v>1</v>
      </c>
      <c r="Q105" s="23">
        <f t="shared" si="9"/>
        <v>0.0027397260273972603</v>
      </c>
      <c r="R105" s="24">
        <f t="shared" si="11"/>
        <v>0</v>
      </c>
    </row>
    <row r="106" spans="1:18" ht="15.75">
      <c r="A106" s="28"/>
      <c r="B106" s="29"/>
      <c r="C106" s="30"/>
      <c r="D106" s="31"/>
      <c r="E106" s="31"/>
      <c r="F106" s="32" t="s">
        <v>21</v>
      </c>
      <c r="G106" s="17">
        <v>1560</v>
      </c>
      <c r="H106" s="33"/>
      <c r="I106" s="34"/>
      <c r="J106" s="18">
        <f t="shared" si="10"/>
        <v>0</v>
      </c>
      <c r="K106" s="19">
        <f>IF(AND(C106="Y",F106="E",J106&gt;$C$7),"1.3 &amp; 2",IF(AND(C106="Y",F106="G",J106&gt;$C$6),"1.3 &amp; 2",IF(F106="G",'[1]Instructions'!$C$7*100,'[1]Instructions'!$C$8*100)))</f>
        <v>1.5</v>
      </c>
      <c r="L106" s="20">
        <f t="shared" si="7"/>
        <v>0</v>
      </c>
      <c r="M106" s="18">
        <f>IF(C106="Y",(MAX((0.013*$C$4*L106+(0.02*(J106-$C$4)*L106)),(IF(F106="E",('[1]Instructions'!$C$8*J106*L106),('[1]Instructions'!$C$7*J106*L106))))),(IF(F106="E",('[1]Instructions'!$C$8*J106*L106),('[1]Instructions'!$C$7*J106*L106))))</f>
        <v>0</v>
      </c>
      <c r="N106" s="21">
        <f t="shared" si="8"/>
        <v>0</v>
      </c>
      <c r="P106" s="22">
        <f t="shared" si="6"/>
        <v>1</v>
      </c>
      <c r="Q106" s="23">
        <f t="shared" si="9"/>
        <v>0.0027397260273972603</v>
      </c>
      <c r="R106" s="24">
        <f t="shared" si="11"/>
        <v>0</v>
      </c>
    </row>
    <row r="107" spans="1:18" ht="15.75">
      <c r="A107" s="28"/>
      <c r="B107" s="29"/>
      <c r="C107" s="30"/>
      <c r="D107" s="31"/>
      <c r="E107" s="31"/>
      <c r="F107" s="32" t="s">
        <v>21</v>
      </c>
      <c r="G107" s="17">
        <v>1560</v>
      </c>
      <c r="H107" s="33"/>
      <c r="I107" s="34"/>
      <c r="J107" s="18">
        <f t="shared" si="10"/>
        <v>0</v>
      </c>
      <c r="K107" s="19">
        <f>IF(AND(C107="Y",F107="E",J107&gt;$C$7),"1.3 &amp; 2",IF(AND(C107="Y",F107="G",J107&gt;$C$6),"1.3 &amp; 2",IF(F107="G",'[1]Instructions'!$C$7*100,'[1]Instructions'!$C$8*100)))</f>
        <v>1.5</v>
      </c>
      <c r="L107" s="20">
        <f t="shared" si="7"/>
        <v>0</v>
      </c>
      <c r="M107" s="18">
        <f>IF(C107="Y",(MAX((0.013*$C$4*L107+(0.02*(J107-$C$4)*L107)),(IF(F107="E",('[1]Instructions'!$C$8*J107*L107),('[1]Instructions'!$C$7*J107*L107))))),(IF(F107="E",('[1]Instructions'!$C$8*J107*L107),('[1]Instructions'!$C$7*J107*L107))))</f>
        <v>0</v>
      </c>
      <c r="N107" s="21">
        <f t="shared" si="8"/>
        <v>0</v>
      </c>
      <c r="P107" s="22">
        <f t="shared" si="6"/>
        <v>1</v>
      </c>
      <c r="Q107" s="23">
        <f t="shared" si="9"/>
        <v>0.0027397260273972603</v>
      </c>
      <c r="R107" s="24">
        <f t="shared" si="11"/>
        <v>0</v>
      </c>
    </row>
    <row r="108" spans="1:18" ht="15.75">
      <c r="A108" s="28"/>
      <c r="B108" s="29"/>
      <c r="C108" s="30"/>
      <c r="D108" s="31"/>
      <c r="E108" s="31"/>
      <c r="F108" s="32" t="s">
        <v>21</v>
      </c>
      <c r="G108" s="17">
        <v>1560</v>
      </c>
      <c r="H108" s="33"/>
      <c r="I108" s="34"/>
      <c r="J108" s="18">
        <f t="shared" si="10"/>
        <v>0</v>
      </c>
      <c r="K108" s="19">
        <f>IF(AND(C108="Y",F108="E",J108&gt;$C$7),"1.3 &amp; 2",IF(AND(C108="Y",F108="G",J108&gt;$C$6),"1.3 &amp; 2",IF(F108="G",'[1]Instructions'!$C$7*100,'[1]Instructions'!$C$8*100)))</f>
        <v>1.5</v>
      </c>
      <c r="L108" s="20">
        <f t="shared" si="7"/>
        <v>0</v>
      </c>
      <c r="M108" s="18">
        <f>IF(C108="Y",(MAX((0.013*$C$4*L108+(0.02*(J108-$C$4)*L108)),(IF(F108="E",('[1]Instructions'!$C$8*J108*L108),('[1]Instructions'!$C$7*J108*L108))))),(IF(F108="E",('[1]Instructions'!$C$8*J108*L108),('[1]Instructions'!$C$7*J108*L108))))</f>
        <v>0</v>
      </c>
      <c r="N108" s="21">
        <f t="shared" si="8"/>
        <v>0</v>
      </c>
      <c r="P108" s="22">
        <f t="shared" si="6"/>
        <v>1</v>
      </c>
      <c r="Q108" s="23">
        <f t="shared" si="9"/>
        <v>0.0027397260273972603</v>
      </c>
      <c r="R108" s="24">
        <f t="shared" si="11"/>
        <v>0</v>
      </c>
    </row>
    <row r="109" spans="1:18" ht="15.75">
      <c r="A109" s="28"/>
      <c r="B109" s="29"/>
      <c r="C109" s="30"/>
      <c r="D109" s="31"/>
      <c r="E109" s="31"/>
      <c r="F109" s="32" t="s">
        <v>21</v>
      </c>
      <c r="G109" s="17">
        <v>1560</v>
      </c>
      <c r="H109" s="33"/>
      <c r="I109" s="34"/>
      <c r="J109" s="18">
        <f t="shared" si="10"/>
        <v>0</v>
      </c>
      <c r="K109" s="19">
        <f>IF(AND(C109="Y",F109="E",J109&gt;$C$7),"1.3 &amp; 2",IF(AND(C109="Y",F109="G",J109&gt;$C$6),"1.3 &amp; 2",IF(F109="G",'[1]Instructions'!$C$7*100,'[1]Instructions'!$C$8*100)))</f>
        <v>1.5</v>
      </c>
      <c r="L109" s="20">
        <f t="shared" si="7"/>
        <v>0</v>
      </c>
      <c r="M109" s="18">
        <f>IF(C109="Y",(MAX((0.013*$C$4*L109+(0.02*(J109-$C$4)*L109)),(IF(F109="E",('[1]Instructions'!$C$8*J109*L109),('[1]Instructions'!$C$7*J109*L109))))),(IF(F109="E",('[1]Instructions'!$C$8*J109*L109),('[1]Instructions'!$C$7*J109*L109))))</f>
        <v>0</v>
      </c>
      <c r="N109" s="21">
        <f t="shared" si="8"/>
        <v>0</v>
      </c>
      <c r="P109" s="22">
        <f t="shared" si="6"/>
        <v>1</v>
      </c>
      <c r="Q109" s="23">
        <f t="shared" si="9"/>
        <v>0.0027397260273972603</v>
      </c>
      <c r="R109" s="24">
        <f t="shared" si="11"/>
        <v>0</v>
      </c>
    </row>
    <row r="110" spans="1:18" ht="15.75">
      <c r="A110" s="28"/>
      <c r="B110" s="29"/>
      <c r="C110" s="30"/>
      <c r="D110" s="31"/>
      <c r="E110" s="31"/>
      <c r="F110" s="32" t="s">
        <v>21</v>
      </c>
      <c r="G110" s="17">
        <v>1560</v>
      </c>
      <c r="H110" s="33"/>
      <c r="I110" s="34"/>
      <c r="J110" s="18">
        <f t="shared" si="10"/>
        <v>0</v>
      </c>
      <c r="K110" s="19">
        <f>IF(AND(C110="Y",F110="E",J110&gt;$C$7),"1.3 &amp; 2",IF(AND(C110="Y",F110="G",J110&gt;$C$6),"1.3 &amp; 2",IF(F110="G",'[1]Instructions'!$C$7*100,'[1]Instructions'!$C$8*100)))</f>
        <v>1.5</v>
      </c>
      <c r="L110" s="20">
        <f t="shared" si="7"/>
        <v>0</v>
      </c>
      <c r="M110" s="18">
        <f>IF(C110="Y",(MAX((0.013*$C$4*L110+(0.02*(J110-$C$4)*L110)),(IF(F110="E",('[1]Instructions'!$C$8*J110*L110),('[1]Instructions'!$C$7*J110*L110))))),(IF(F110="E",('[1]Instructions'!$C$8*J110*L110),('[1]Instructions'!$C$7*J110*L110))))</f>
        <v>0</v>
      </c>
      <c r="N110" s="21">
        <f t="shared" si="8"/>
        <v>0</v>
      </c>
      <c r="P110" s="22">
        <f t="shared" si="6"/>
        <v>1</v>
      </c>
      <c r="Q110" s="23">
        <f t="shared" si="9"/>
        <v>0.0027397260273972603</v>
      </c>
      <c r="R110" s="24">
        <f t="shared" si="11"/>
        <v>0</v>
      </c>
    </row>
    <row r="111" spans="1:18" ht="15.75">
      <c r="A111" s="28"/>
      <c r="B111" s="29"/>
      <c r="C111" s="30"/>
      <c r="D111" s="31"/>
      <c r="E111" s="31"/>
      <c r="F111" s="32" t="s">
        <v>21</v>
      </c>
      <c r="G111" s="17">
        <v>1560</v>
      </c>
      <c r="H111" s="33"/>
      <c r="I111" s="34"/>
      <c r="J111" s="18">
        <f t="shared" si="10"/>
        <v>0</v>
      </c>
      <c r="K111" s="19">
        <f>IF(AND(C111="Y",F111="E",J111&gt;$C$7),"1.3 &amp; 2",IF(AND(C111="Y",F111="G",J111&gt;$C$6),"1.3 &amp; 2",IF(F111="G",'[1]Instructions'!$C$7*100,'[1]Instructions'!$C$8*100)))</f>
        <v>1.5</v>
      </c>
      <c r="L111" s="20">
        <f t="shared" si="7"/>
        <v>0</v>
      </c>
      <c r="M111" s="18">
        <f>IF(C111="Y",(MAX((0.013*$C$4*L111+(0.02*(J111-$C$4)*L111)),(IF(F111="E",('[1]Instructions'!$C$8*J111*L111),('[1]Instructions'!$C$7*J111*L111))))),(IF(F111="E",('[1]Instructions'!$C$8*J111*L111),('[1]Instructions'!$C$7*J111*L111))))</f>
        <v>0</v>
      </c>
      <c r="N111" s="21">
        <f t="shared" si="8"/>
        <v>0</v>
      </c>
      <c r="P111" s="22">
        <f t="shared" si="6"/>
        <v>1</v>
      </c>
      <c r="Q111" s="23">
        <f t="shared" si="9"/>
        <v>0.0027397260273972603</v>
      </c>
      <c r="R111" s="24">
        <f t="shared" si="11"/>
        <v>0</v>
      </c>
    </row>
    <row r="112" spans="1:18" ht="15.75">
      <c r="A112" s="28"/>
      <c r="B112" s="29"/>
      <c r="C112" s="30"/>
      <c r="D112" s="31"/>
      <c r="E112" s="31"/>
      <c r="F112" s="32" t="s">
        <v>21</v>
      </c>
      <c r="G112" s="17">
        <v>1560</v>
      </c>
      <c r="H112" s="33"/>
      <c r="I112" s="34"/>
      <c r="J112" s="18">
        <f t="shared" si="10"/>
        <v>0</v>
      </c>
      <c r="K112" s="19">
        <f>IF(AND(C112="Y",F112="E",J112&gt;$C$7),"1.3 &amp; 2",IF(AND(C112="Y",F112="G",J112&gt;$C$6),"1.3 &amp; 2",IF(F112="G",'[1]Instructions'!$C$7*100,'[1]Instructions'!$C$8*100)))</f>
        <v>1.5</v>
      </c>
      <c r="L112" s="20">
        <f t="shared" si="7"/>
        <v>0</v>
      </c>
      <c r="M112" s="18">
        <f>IF(C112="Y",(MAX((0.013*$C$4*L112+(0.02*(J112-$C$4)*L112)),(IF(F112="E",('[1]Instructions'!$C$8*J112*L112),('[1]Instructions'!$C$7*J112*L112))))),(IF(F112="E",('[1]Instructions'!$C$8*J112*L112),('[1]Instructions'!$C$7*J112*L112))))</f>
        <v>0</v>
      </c>
      <c r="N112" s="21">
        <f t="shared" si="8"/>
        <v>0</v>
      </c>
      <c r="P112" s="22">
        <f t="shared" si="6"/>
        <v>1</v>
      </c>
      <c r="Q112" s="23">
        <f t="shared" si="9"/>
        <v>0.0027397260273972603</v>
      </c>
      <c r="R112" s="24">
        <f t="shared" si="11"/>
        <v>0</v>
      </c>
    </row>
    <row r="113" spans="1:18" ht="15.75">
      <c r="A113" s="28"/>
      <c r="B113" s="29"/>
      <c r="C113" s="30"/>
      <c r="D113" s="31"/>
      <c r="E113" s="31"/>
      <c r="F113" s="32" t="s">
        <v>21</v>
      </c>
      <c r="G113" s="17">
        <v>1560</v>
      </c>
      <c r="H113" s="33"/>
      <c r="I113" s="34"/>
      <c r="J113" s="18">
        <f t="shared" si="10"/>
        <v>0</v>
      </c>
      <c r="K113" s="19">
        <f>IF(AND(C113="Y",F113="E",J113&gt;$C$7),"1.3 &amp; 2",IF(AND(C113="Y",F113="G",J113&gt;$C$6),"1.3 &amp; 2",IF(F113="G",'[1]Instructions'!$C$7*100,'[1]Instructions'!$C$8*100)))</f>
        <v>1.5</v>
      </c>
      <c r="L113" s="20">
        <f t="shared" si="7"/>
        <v>0</v>
      </c>
      <c r="M113" s="18">
        <f>IF(C113="Y",(MAX((0.013*$C$4*L113+(0.02*(J113-$C$4)*L113)),(IF(F113="E",('[1]Instructions'!$C$8*J113*L113),('[1]Instructions'!$C$7*J113*L113))))),(IF(F113="E",('[1]Instructions'!$C$8*J113*L113),('[1]Instructions'!$C$7*J113*L113))))</f>
        <v>0</v>
      </c>
      <c r="N113" s="21">
        <f t="shared" si="8"/>
        <v>0</v>
      </c>
      <c r="P113" s="22">
        <f t="shared" si="6"/>
        <v>1</v>
      </c>
      <c r="Q113" s="23">
        <f t="shared" si="9"/>
        <v>0.0027397260273972603</v>
      </c>
      <c r="R113" s="24">
        <f t="shared" si="11"/>
        <v>0</v>
      </c>
    </row>
    <row r="114" spans="1:18" ht="15.75">
      <c r="A114" s="28"/>
      <c r="B114" s="29"/>
      <c r="C114" s="30"/>
      <c r="D114" s="31"/>
      <c r="E114" s="31"/>
      <c r="F114" s="32" t="s">
        <v>21</v>
      </c>
      <c r="G114" s="17">
        <v>1560</v>
      </c>
      <c r="H114" s="33"/>
      <c r="I114" s="34"/>
      <c r="J114" s="18">
        <f t="shared" si="10"/>
        <v>0</v>
      </c>
      <c r="K114" s="19">
        <f>IF(AND(C114="Y",F114="E",J114&gt;$C$7),"1.3 &amp; 2",IF(AND(C114="Y",F114="G",J114&gt;$C$6),"1.3 &amp; 2",IF(F114="G",'[1]Instructions'!$C$7*100,'[1]Instructions'!$C$8*100)))</f>
        <v>1.5</v>
      </c>
      <c r="L114" s="20">
        <f t="shared" si="7"/>
        <v>0</v>
      </c>
      <c r="M114" s="18">
        <f>IF(C114="Y",(MAX((0.013*$C$4*L114+(0.02*(J114-$C$4)*L114)),(IF(F114="E",('[1]Instructions'!$C$8*J114*L114),('[1]Instructions'!$C$7*J114*L114))))),(IF(F114="E",('[1]Instructions'!$C$8*J114*L114),('[1]Instructions'!$C$7*J114*L114))))</f>
        <v>0</v>
      </c>
      <c r="N114" s="21">
        <f t="shared" si="8"/>
        <v>0</v>
      </c>
      <c r="P114" s="22">
        <f t="shared" si="6"/>
        <v>1</v>
      </c>
      <c r="Q114" s="23">
        <f t="shared" si="9"/>
        <v>0.0027397260273972603</v>
      </c>
      <c r="R114" s="24">
        <f t="shared" si="11"/>
        <v>0</v>
      </c>
    </row>
    <row r="115" spans="1:18" ht="15.75">
      <c r="A115" s="28"/>
      <c r="B115" s="29"/>
      <c r="C115" s="30"/>
      <c r="D115" s="31"/>
      <c r="E115" s="31"/>
      <c r="F115" s="32" t="s">
        <v>21</v>
      </c>
      <c r="G115" s="17">
        <v>1560</v>
      </c>
      <c r="H115" s="33"/>
      <c r="I115" s="34"/>
      <c r="J115" s="18">
        <f t="shared" si="10"/>
        <v>0</v>
      </c>
      <c r="K115" s="19">
        <f>IF(AND(C115="Y",F115="E",J115&gt;$C$7),"1.3 &amp; 2",IF(AND(C115="Y",F115="G",J115&gt;$C$6),"1.3 &amp; 2",IF(F115="G",'[1]Instructions'!$C$7*100,'[1]Instructions'!$C$8*100)))</f>
        <v>1.5</v>
      </c>
      <c r="L115" s="20">
        <f t="shared" si="7"/>
        <v>0</v>
      </c>
      <c r="M115" s="18">
        <f>IF(C115="Y",(MAX((0.013*$C$4*L115+(0.02*(J115-$C$4)*L115)),(IF(F115="E",('[1]Instructions'!$C$8*J115*L115),('[1]Instructions'!$C$7*J115*L115))))),(IF(F115="E",('[1]Instructions'!$C$8*J115*L115),('[1]Instructions'!$C$7*J115*L115))))</f>
        <v>0</v>
      </c>
      <c r="N115" s="21">
        <f t="shared" si="8"/>
        <v>0</v>
      </c>
      <c r="P115" s="22">
        <f t="shared" si="6"/>
        <v>1</v>
      </c>
      <c r="Q115" s="23">
        <f t="shared" si="9"/>
        <v>0.0027397260273972603</v>
      </c>
      <c r="R115" s="24">
        <f t="shared" si="11"/>
        <v>0</v>
      </c>
    </row>
    <row r="116" spans="1:18" ht="15.75">
      <c r="A116" s="28"/>
      <c r="B116" s="29"/>
      <c r="C116" s="30"/>
      <c r="D116" s="31"/>
      <c r="E116" s="31"/>
      <c r="F116" s="32" t="s">
        <v>21</v>
      </c>
      <c r="G116" s="17">
        <v>1560</v>
      </c>
      <c r="H116" s="33"/>
      <c r="I116" s="34"/>
      <c r="J116" s="18">
        <f t="shared" si="10"/>
        <v>0</v>
      </c>
      <c r="K116" s="19">
        <f>IF(AND(C116="Y",F116="E",J116&gt;$C$7),"1.3 &amp; 2",IF(AND(C116="Y",F116="G",J116&gt;$C$6),"1.3 &amp; 2",IF(F116="G",'[1]Instructions'!$C$7*100,'[1]Instructions'!$C$8*100)))</f>
        <v>1.5</v>
      </c>
      <c r="L116" s="20">
        <f t="shared" si="7"/>
        <v>0</v>
      </c>
      <c r="M116" s="18">
        <f>IF(C116="Y",(MAX((0.013*$C$4*L116+(0.02*(J116-$C$4)*L116)),(IF(F116="E",('[1]Instructions'!$C$8*J116*L116),('[1]Instructions'!$C$7*J116*L116))))),(IF(F116="E",('[1]Instructions'!$C$8*J116*L116),('[1]Instructions'!$C$7*J116*L116))))</f>
        <v>0</v>
      </c>
      <c r="N116" s="21">
        <f t="shared" si="8"/>
        <v>0</v>
      </c>
      <c r="P116" s="22">
        <f t="shared" si="6"/>
        <v>1</v>
      </c>
      <c r="Q116" s="23">
        <f t="shared" si="9"/>
        <v>0.0027397260273972603</v>
      </c>
      <c r="R116" s="24">
        <f t="shared" si="11"/>
        <v>0</v>
      </c>
    </row>
    <row r="117" spans="1:18" ht="15.75">
      <c r="A117" s="28"/>
      <c r="B117" s="29"/>
      <c r="C117" s="30"/>
      <c r="D117" s="31"/>
      <c r="E117" s="31"/>
      <c r="F117" s="32" t="s">
        <v>21</v>
      </c>
      <c r="G117" s="17">
        <v>1560</v>
      </c>
      <c r="H117" s="33"/>
      <c r="I117" s="34"/>
      <c r="J117" s="18">
        <f t="shared" si="10"/>
        <v>0</v>
      </c>
      <c r="K117" s="19">
        <f>IF(AND(C117="Y",F117="E",J117&gt;$C$7),"1.3 &amp; 2",IF(AND(C117="Y",F117="G",J117&gt;$C$6),"1.3 &amp; 2",IF(F117="G",'[1]Instructions'!$C$7*100,'[1]Instructions'!$C$8*100)))</f>
        <v>1.5</v>
      </c>
      <c r="L117" s="20">
        <f t="shared" si="7"/>
        <v>0</v>
      </c>
      <c r="M117" s="18">
        <f>IF(C117="Y",(MAX((0.013*$C$4*L117+(0.02*(J117-$C$4)*L117)),(IF(F117="E",('[1]Instructions'!$C$8*J117*L117),('[1]Instructions'!$C$7*J117*L117))))),(IF(F117="E",('[1]Instructions'!$C$8*J117*L117),('[1]Instructions'!$C$7*J117*L117))))</f>
        <v>0</v>
      </c>
      <c r="N117" s="21">
        <f t="shared" si="8"/>
        <v>0</v>
      </c>
      <c r="P117" s="22">
        <f t="shared" si="6"/>
        <v>1</v>
      </c>
      <c r="Q117" s="23">
        <f t="shared" si="9"/>
        <v>0.0027397260273972603</v>
      </c>
      <c r="R117" s="24">
        <f t="shared" si="11"/>
        <v>0</v>
      </c>
    </row>
    <row r="118" spans="1:18" ht="15.75">
      <c r="A118" s="28"/>
      <c r="B118" s="29"/>
      <c r="C118" s="30"/>
      <c r="D118" s="31"/>
      <c r="E118" s="31"/>
      <c r="F118" s="32" t="s">
        <v>21</v>
      </c>
      <c r="G118" s="17">
        <v>1560</v>
      </c>
      <c r="H118" s="33"/>
      <c r="I118" s="34"/>
      <c r="J118" s="18">
        <f t="shared" si="10"/>
        <v>0</v>
      </c>
      <c r="K118" s="19">
        <f>IF(AND(C118="Y",F118="E",J118&gt;$C$7),"1.3 &amp; 2",IF(AND(C118="Y",F118="G",J118&gt;$C$6),"1.3 &amp; 2",IF(F118="G",'[1]Instructions'!$C$7*100,'[1]Instructions'!$C$8*100)))</f>
        <v>1.5</v>
      </c>
      <c r="L118" s="20">
        <f t="shared" si="7"/>
        <v>0</v>
      </c>
      <c r="M118" s="18">
        <f>IF(C118="Y",(MAX((0.013*$C$4*L118+(0.02*(J118-$C$4)*L118)),(IF(F118="E",('[1]Instructions'!$C$8*J118*L118),('[1]Instructions'!$C$7*J118*L118))))),(IF(F118="E",('[1]Instructions'!$C$8*J118*L118),('[1]Instructions'!$C$7*J118*L118))))</f>
        <v>0</v>
      </c>
      <c r="N118" s="21">
        <f t="shared" si="8"/>
        <v>0</v>
      </c>
      <c r="P118" s="22">
        <f t="shared" si="6"/>
        <v>1</v>
      </c>
      <c r="Q118" s="23">
        <f t="shared" si="9"/>
        <v>0.0027397260273972603</v>
      </c>
      <c r="R118" s="24">
        <f t="shared" si="11"/>
        <v>0</v>
      </c>
    </row>
    <row r="119" spans="1:18" ht="15.75">
      <c r="A119" s="28"/>
      <c r="B119" s="29"/>
      <c r="C119" s="30"/>
      <c r="D119" s="31"/>
      <c r="E119" s="31"/>
      <c r="F119" s="32" t="s">
        <v>21</v>
      </c>
      <c r="G119" s="17">
        <v>1560</v>
      </c>
      <c r="H119" s="33"/>
      <c r="I119" s="34"/>
      <c r="J119" s="18">
        <f t="shared" si="10"/>
        <v>0</v>
      </c>
      <c r="K119" s="19">
        <f>IF(AND(C119="Y",F119="E",J119&gt;$C$7),"1.3 &amp; 2",IF(AND(C119="Y",F119="G",J119&gt;$C$6),"1.3 &amp; 2",IF(F119="G",'[1]Instructions'!$C$7*100,'[1]Instructions'!$C$8*100)))</f>
        <v>1.5</v>
      </c>
      <c r="L119" s="20">
        <f t="shared" si="7"/>
        <v>0</v>
      </c>
      <c r="M119" s="18">
        <f>IF(C119="Y",(MAX((0.013*$C$4*L119+(0.02*(J119-$C$4)*L119)),(IF(F119="E",('[1]Instructions'!$C$8*J119*L119),('[1]Instructions'!$C$7*J119*L119))))),(IF(F119="E",('[1]Instructions'!$C$8*J119*L119),('[1]Instructions'!$C$7*J119*L119))))</f>
        <v>0</v>
      </c>
      <c r="N119" s="21">
        <f t="shared" si="8"/>
        <v>0</v>
      </c>
      <c r="P119" s="22">
        <f t="shared" si="6"/>
        <v>1</v>
      </c>
      <c r="Q119" s="23">
        <f t="shared" si="9"/>
        <v>0.0027397260273972603</v>
      </c>
      <c r="R119" s="24">
        <f t="shared" si="11"/>
        <v>0</v>
      </c>
    </row>
    <row r="120" spans="1:18" ht="15.75">
      <c r="A120" s="28"/>
      <c r="B120" s="29"/>
      <c r="C120" s="30"/>
      <c r="D120" s="31"/>
      <c r="E120" s="31"/>
      <c r="F120" s="32" t="s">
        <v>21</v>
      </c>
      <c r="G120" s="17">
        <v>1560</v>
      </c>
      <c r="H120" s="33"/>
      <c r="I120" s="34"/>
      <c r="J120" s="18">
        <f t="shared" si="10"/>
        <v>0</v>
      </c>
      <c r="K120" s="19">
        <f>IF(AND(C120="Y",F120="E",J120&gt;$C$7),"1.3 &amp; 2",IF(AND(C120="Y",F120="G",J120&gt;$C$6),"1.3 &amp; 2",IF(F120="G",'[1]Instructions'!$C$7*100,'[1]Instructions'!$C$8*100)))</f>
        <v>1.5</v>
      </c>
      <c r="L120" s="20">
        <f t="shared" si="7"/>
        <v>0</v>
      </c>
      <c r="M120" s="18">
        <f>IF(C120="Y",(MAX((0.013*$C$4*L120+(0.02*(J120-$C$4)*L120)),(IF(F120="E",('[1]Instructions'!$C$8*J120*L120),('[1]Instructions'!$C$7*J120*L120))))),(IF(F120="E",('[1]Instructions'!$C$8*J120*L120),('[1]Instructions'!$C$7*J120*L120))))</f>
        <v>0</v>
      </c>
      <c r="N120" s="21">
        <f t="shared" si="8"/>
        <v>0</v>
      </c>
      <c r="P120" s="22">
        <f t="shared" si="6"/>
        <v>1</v>
      </c>
      <c r="Q120" s="23">
        <f t="shared" si="9"/>
        <v>0.0027397260273972603</v>
      </c>
      <c r="R120" s="24">
        <f t="shared" si="11"/>
        <v>0</v>
      </c>
    </row>
    <row r="121" spans="1:18" ht="15.75">
      <c r="A121" s="28"/>
      <c r="B121" s="29"/>
      <c r="C121" s="30"/>
      <c r="D121" s="31"/>
      <c r="E121" s="31"/>
      <c r="F121" s="32" t="s">
        <v>21</v>
      </c>
      <c r="G121" s="17">
        <v>1560</v>
      </c>
      <c r="H121" s="33"/>
      <c r="I121" s="34"/>
      <c r="J121" s="18">
        <f t="shared" si="10"/>
        <v>0</v>
      </c>
      <c r="K121" s="19">
        <f>IF(AND(C121="Y",F121="E",J121&gt;$C$7),"1.3 &amp; 2",IF(AND(C121="Y",F121="G",J121&gt;$C$6),"1.3 &amp; 2",IF(F121="G",'[1]Instructions'!$C$7*100,'[1]Instructions'!$C$8*100)))</f>
        <v>1.5</v>
      </c>
      <c r="L121" s="20">
        <f t="shared" si="7"/>
        <v>0</v>
      </c>
      <c r="M121" s="18">
        <f>IF(C121="Y",(MAX((0.013*$C$4*L121+(0.02*(J121-$C$4)*L121)),(IF(F121="E",('[1]Instructions'!$C$8*J121*L121),('[1]Instructions'!$C$7*J121*L121))))),(IF(F121="E",('[1]Instructions'!$C$8*J121*L121),('[1]Instructions'!$C$7*J121*L121))))</f>
        <v>0</v>
      </c>
      <c r="N121" s="21">
        <f t="shared" si="8"/>
        <v>0</v>
      </c>
      <c r="P121" s="22">
        <f t="shared" si="6"/>
        <v>1</v>
      </c>
      <c r="Q121" s="23">
        <f t="shared" si="9"/>
        <v>0.0027397260273972603</v>
      </c>
      <c r="R121" s="24">
        <f t="shared" si="11"/>
        <v>0</v>
      </c>
    </row>
    <row r="122" spans="1:18" ht="15.75">
      <c r="A122" s="28"/>
      <c r="B122" s="29"/>
      <c r="C122" s="30"/>
      <c r="D122" s="31"/>
      <c r="E122" s="31"/>
      <c r="F122" s="32" t="s">
        <v>21</v>
      </c>
      <c r="G122" s="17">
        <v>1560</v>
      </c>
      <c r="H122" s="33"/>
      <c r="I122" s="34"/>
      <c r="J122" s="18">
        <f t="shared" si="10"/>
        <v>0</v>
      </c>
      <c r="K122" s="19">
        <f>IF(AND(C122="Y",F122="E",J122&gt;$C$7),"1.3 &amp; 2",IF(AND(C122="Y",F122="G",J122&gt;$C$6),"1.3 &amp; 2",IF(F122="G",'[1]Instructions'!$C$7*100,'[1]Instructions'!$C$8*100)))</f>
        <v>1.5</v>
      </c>
      <c r="L122" s="20">
        <f t="shared" si="7"/>
        <v>0</v>
      </c>
      <c r="M122" s="18">
        <f>IF(C122="Y",(MAX((0.013*$C$4*L122+(0.02*(J122-$C$4)*L122)),(IF(F122="E",('[1]Instructions'!$C$8*J122*L122),('[1]Instructions'!$C$7*J122*L122))))),(IF(F122="E",('[1]Instructions'!$C$8*J122*L122),('[1]Instructions'!$C$7*J122*L122))))</f>
        <v>0</v>
      </c>
      <c r="N122" s="21">
        <f t="shared" si="8"/>
        <v>0</v>
      </c>
      <c r="P122" s="22">
        <f t="shared" si="6"/>
        <v>1</v>
      </c>
      <c r="Q122" s="23">
        <f t="shared" si="9"/>
        <v>0.0027397260273972603</v>
      </c>
      <c r="R122" s="24">
        <f t="shared" si="11"/>
        <v>0</v>
      </c>
    </row>
    <row r="123" spans="1:18" ht="15.75">
      <c r="A123" s="28"/>
      <c r="B123" s="29"/>
      <c r="C123" s="30"/>
      <c r="D123" s="31"/>
      <c r="E123" s="31"/>
      <c r="F123" s="32" t="s">
        <v>21</v>
      </c>
      <c r="G123" s="17">
        <v>1560</v>
      </c>
      <c r="H123" s="33"/>
      <c r="I123" s="34"/>
      <c r="J123" s="18">
        <f t="shared" si="10"/>
        <v>0</v>
      </c>
      <c r="K123" s="19">
        <f>IF(AND(C123="Y",F123="E",J123&gt;$C$7),"1.3 &amp; 2",IF(AND(C123="Y",F123="G",J123&gt;$C$6),"1.3 &amp; 2",IF(F123="G",'[1]Instructions'!$C$7*100,'[1]Instructions'!$C$8*100)))</f>
        <v>1.5</v>
      </c>
      <c r="L123" s="20">
        <f t="shared" si="7"/>
        <v>0</v>
      </c>
      <c r="M123" s="18">
        <f>IF(C123="Y",(MAX((0.013*$C$4*L123+(0.02*(J123-$C$4)*L123)),(IF(F123="E",('[1]Instructions'!$C$8*J123*L123),('[1]Instructions'!$C$7*J123*L123))))),(IF(F123="E",('[1]Instructions'!$C$8*J123*L123),('[1]Instructions'!$C$7*J123*L123))))</f>
        <v>0</v>
      </c>
      <c r="N123" s="21">
        <f t="shared" si="8"/>
        <v>0</v>
      </c>
      <c r="P123" s="22">
        <f t="shared" si="6"/>
        <v>1</v>
      </c>
      <c r="Q123" s="23">
        <f t="shared" si="9"/>
        <v>0.0027397260273972603</v>
      </c>
      <c r="R123" s="24">
        <f t="shared" si="11"/>
        <v>0</v>
      </c>
    </row>
    <row r="124" spans="1:18" ht="15.75">
      <c r="A124" s="28"/>
      <c r="B124" s="29"/>
      <c r="C124" s="30"/>
      <c r="D124" s="31"/>
      <c r="E124" s="31"/>
      <c r="F124" s="32" t="s">
        <v>21</v>
      </c>
      <c r="G124" s="17">
        <v>1560</v>
      </c>
      <c r="H124" s="33"/>
      <c r="I124" s="34"/>
      <c r="J124" s="18">
        <f t="shared" si="10"/>
        <v>0</v>
      </c>
      <c r="K124" s="19">
        <f>IF(AND(C124="Y",F124="E",J124&gt;$C$7),"1.3 &amp; 2",IF(AND(C124="Y",F124="G",J124&gt;$C$6),"1.3 &amp; 2",IF(F124="G",'[1]Instructions'!$C$7*100,'[1]Instructions'!$C$8*100)))</f>
        <v>1.5</v>
      </c>
      <c r="L124" s="20">
        <f t="shared" si="7"/>
        <v>0</v>
      </c>
      <c r="M124" s="18">
        <f>IF(C124="Y",(MAX((0.013*$C$4*L124+(0.02*(J124-$C$4)*L124)),(IF(F124="E",('[1]Instructions'!$C$8*J124*L124),('[1]Instructions'!$C$7*J124*L124))))),(IF(F124="E",('[1]Instructions'!$C$8*J124*L124),('[1]Instructions'!$C$7*J124*L124))))</f>
        <v>0</v>
      </c>
      <c r="N124" s="21">
        <f t="shared" si="8"/>
        <v>0</v>
      </c>
      <c r="P124" s="22">
        <f t="shared" si="6"/>
        <v>1</v>
      </c>
      <c r="Q124" s="23">
        <f t="shared" si="9"/>
        <v>0.0027397260273972603</v>
      </c>
      <c r="R124" s="24">
        <f t="shared" si="11"/>
        <v>0</v>
      </c>
    </row>
    <row r="125" spans="1:18" ht="15.75">
      <c r="A125" s="28"/>
      <c r="B125" s="29"/>
      <c r="C125" s="30"/>
      <c r="D125" s="31"/>
      <c r="E125" s="31"/>
      <c r="F125" s="32" t="s">
        <v>21</v>
      </c>
      <c r="G125" s="17">
        <v>1560</v>
      </c>
      <c r="H125" s="33"/>
      <c r="I125" s="34"/>
      <c r="J125" s="18">
        <f t="shared" si="10"/>
        <v>0</v>
      </c>
      <c r="K125" s="19">
        <f>IF(AND(C125="Y",F125="E",J125&gt;$C$7),"1.3 &amp; 2",IF(AND(C125="Y",F125="G",J125&gt;$C$6),"1.3 &amp; 2",IF(F125="G",'[1]Instructions'!$C$7*100,'[1]Instructions'!$C$8*100)))</f>
        <v>1.5</v>
      </c>
      <c r="L125" s="20">
        <f t="shared" si="7"/>
        <v>0</v>
      </c>
      <c r="M125" s="18">
        <f>IF(C125="Y",(MAX((0.013*$C$4*L125+(0.02*(J125-$C$4)*L125)),(IF(F125="E",('[1]Instructions'!$C$8*J125*L125),('[1]Instructions'!$C$7*J125*L125))))),(IF(F125="E",('[1]Instructions'!$C$8*J125*L125),('[1]Instructions'!$C$7*J125*L125))))</f>
        <v>0</v>
      </c>
      <c r="N125" s="21">
        <f t="shared" si="8"/>
        <v>0</v>
      </c>
      <c r="P125" s="22">
        <f t="shared" si="6"/>
        <v>1</v>
      </c>
      <c r="Q125" s="23">
        <f t="shared" si="9"/>
        <v>0.0027397260273972603</v>
      </c>
      <c r="R125" s="24">
        <f t="shared" si="11"/>
        <v>0</v>
      </c>
    </row>
    <row r="126" spans="1:18" ht="15.75">
      <c r="A126" s="28"/>
      <c r="B126" s="29"/>
      <c r="C126" s="30"/>
      <c r="D126" s="31"/>
      <c r="E126" s="31"/>
      <c r="F126" s="32" t="s">
        <v>21</v>
      </c>
      <c r="G126" s="17">
        <v>1560</v>
      </c>
      <c r="H126" s="33"/>
      <c r="I126" s="34"/>
      <c r="J126" s="18">
        <f t="shared" si="10"/>
        <v>0</v>
      </c>
      <c r="K126" s="19">
        <f>IF(AND(C126="Y",F126="E",J126&gt;$C$7),"1.3 &amp; 2",IF(AND(C126="Y",F126="G",J126&gt;$C$6),"1.3 &amp; 2",IF(F126="G",'[1]Instructions'!$C$7*100,'[1]Instructions'!$C$8*100)))</f>
        <v>1.5</v>
      </c>
      <c r="L126" s="20">
        <f t="shared" si="7"/>
        <v>0</v>
      </c>
      <c r="M126" s="18">
        <f>IF(C126="Y",(MAX((0.013*$C$4*L126+(0.02*(J126-$C$4)*L126)),(IF(F126="E",('[1]Instructions'!$C$8*J126*L126),('[1]Instructions'!$C$7*J126*L126))))),(IF(F126="E",('[1]Instructions'!$C$8*J126*L126),('[1]Instructions'!$C$7*J126*L126))))</f>
        <v>0</v>
      </c>
      <c r="N126" s="21">
        <f t="shared" si="8"/>
        <v>0</v>
      </c>
      <c r="P126" s="22">
        <f t="shared" si="6"/>
        <v>1</v>
      </c>
      <c r="Q126" s="23">
        <f t="shared" si="9"/>
        <v>0.0027397260273972603</v>
      </c>
      <c r="R126" s="24">
        <f t="shared" si="11"/>
        <v>0</v>
      </c>
    </row>
    <row r="127" spans="1:18" ht="15.75">
      <c r="A127" s="28"/>
      <c r="B127" s="29"/>
      <c r="C127" s="30"/>
      <c r="D127" s="31"/>
      <c r="E127" s="31"/>
      <c r="F127" s="32" t="s">
        <v>21</v>
      </c>
      <c r="G127" s="17">
        <v>1560</v>
      </c>
      <c r="H127" s="33"/>
      <c r="I127" s="34"/>
      <c r="J127" s="18">
        <f t="shared" si="10"/>
        <v>0</v>
      </c>
      <c r="K127" s="19">
        <f>IF(AND(C127="Y",F127="E",J127&gt;$C$7),"1.3 &amp; 2",IF(AND(C127="Y",F127="G",J127&gt;$C$6),"1.3 &amp; 2",IF(F127="G",'[1]Instructions'!$C$7*100,'[1]Instructions'!$C$8*100)))</f>
        <v>1.5</v>
      </c>
      <c r="L127" s="20">
        <f t="shared" si="7"/>
        <v>0</v>
      </c>
      <c r="M127" s="18">
        <f>IF(C127="Y",(MAX((0.013*$C$4*L127+(0.02*(J127-$C$4)*L127)),(IF(F127="E",('[1]Instructions'!$C$8*J127*L127),('[1]Instructions'!$C$7*J127*L127))))),(IF(F127="E",('[1]Instructions'!$C$8*J127*L127),('[1]Instructions'!$C$7*J127*L127))))</f>
        <v>0</v>
      </c>
      <c r="N127" s="21">
        <f t="shared" si="8"/>
        <v>0</v>
      </c>
      <c r="P127" s="22">
        <f t="shared" si="6"/>
        <v>1</v>
      </c>
      <c r="Q127" s="23">
        <f t="shared" si="9"/>
        <v>0.0027397260273972603</v>
      </c>
      <c r="R127" s="24">
        <f t="shared" si="11"/>
        <v>0</v>
      </c>
    </row>
    <row r="128" spans="1:18" ht="15.75">
      <c r="A128" s="28"/>
      <c r="B128" s="29"/>
      <c r="C128" s="30"/>
      <c r="D128" s="31"/>
      <c r="E128" s="31"/>
      <c r="F128" s="32" t="s">
        <v>21</v>
      </c>
      <c r="G128" s="17">
        <v>1560</v>
      </c>
      <c r="H128" s="33"/>
      <c r="I128" s="34"/>
      <c r="J128" s="18">
        <f t="shared" si="10"/>
        <v>0</v>
      </c>
      <c r="K128" s="19">
        <f>IF(AND(C128="Y",F128="E",J128&gt;$C$7),"1.3 &amp; 2",IF(AND(C128="Y",F128="G",J128&gt;$C$6),"1.3 &amp; 2",IF(F128="G",'[1]Instructions'!$C$7*100,'[1]Instructions'!$C$8*100)))</f>
        <v>1.5</v>
      </c>
      <c r="L128" s="20">
        <f t="shared" si="7"/>
        <v>0</v>
      </c>
      <c r="M128" s="18">
        <f>IF(C128="Y",(MAX((0.013*$C$4*L128+(0.02*(J128-$C$4)*L128)),(IF(F128="E",('[1]Instructions'!$C$8*J128*L128),('[1]Instructions'!$C$7*J128*L128))))),(IF(F128="E",('[1]Instructions'!$C$8*J128*L128),('[1]Instructions'!$C$7*J128*L128))))</f>
        <v>0</v>
      </c>
      <c r="N128" s="21">
        <f t="shared" si="8"/>
        <v>0</v>
      </c>
      <c r="P128" s="22">
        <f t="shared" si="6"/>
        <v>1</v>
      </c>
      <c r="Q128" s="23">
        <f t="shared" si="9"/>
        <v>0.0027397260273972603</v>
      </c>
      <c r="R128" s="24">
        <f t="shared" si="11"/>
        <v>0</v>
      </c>
    </row>
    <row r="129" spans="1:18" ht="15.75">
      <c r="A129" s="28"/>
      <c r="B129" s="29"/>
      <c r="C129" s="30"/>
      <c r="D129" s="31"/>
      <c r="E129" s="31"/>
      <c r="F129" s="32" t="s">
        <v>21</v>
      </c>
      <c r="G129" s="17">
        <v>1560</v>
      </c>
      <c r="H129" s="33"/>
      <c r="I129" s="34"/>
      <c r="J129" s="18">
        <f t="shared" si="10"/>
        <v>0</v>
      </c>
      <c r="K129" s="19">
        <f>IF(AND(C129="Y",F129="E",J129&gt;$C$7),"1.3 &amp; 2",IF(AND(C129="Y",F129="G",J129&gt;$C$6),"1.3 &amp; 2",IF(F129="G",'[1]Instructions'!$C$7*100,'[1]Instructions'!$C$8*100)))</f>
        <v>1.5</v>
      </c>
      <c r="L129" s="20">
        <f t="shared" si="7"/>
        <v>0</v>
      </c>
      <c r="M129" s="18">
        <f>IF(C129="Y",(MAX((0.013*$C$4*L129+(0.02*(J129-$C$4)*L129)),(IF(F129="E",('[1]Instructions'!$C$8*J129*L129),('[1]Instructions'!$C$7*J129*L129))))),(IF(F129="E",('[1]Instructions'!$C$8*J129*L129),('[1]Instructions'!$C$7*J129*L129))))</f>
        <v>0</v>
      </c>
      <c r="N129" s="21">
        <f t="shared" si="8"/>
        <v>0</v>
      </c>
      <c r="P129" s="22">
        <f t="shared" si="6"/>
        <v>1</v>
      </c>
      <c r="Q129" s="23">
        <f t="shared" si="9"/>
        <v>0.0027397260273972603</v>
      </c>
      <c r="R129" s="24">
        <f t="shared" si="11"/>
        <v>0</v>
      </c>
    </row>
    <row r="130" spans="1:18" ht="15.75">
      <c r="A130" s="28"/>
      <c r="B130" s="29"/>
      <c r="C130" s="30"/>
      <c r="D130" s="31"/>
      <c r="E130" s="31"/>
      <c r="F130" s="32" t="s">
        <v>21</v>
      </c>
      <c r="G130" s="17">
        <v>1560</v>
      </c>
      <c r="H130" s="33"/>
      <c r="I130" s="34"/>
      <c r="J130" s="18">
        <f t="shared" si="10"/>
        <v>0</v>
      </c>
      <c r="K130" s="19">
        <f>IF(AND(C130="Y",F130="E",J130&gt;$C$7),"1.3 &amp; 2",IF(AND(C130="Y",F130="G",J130&gt;$C$6),"1.3 &amp; 2",IF(F130="G",'[1]Instructions'!$C$7*100,'[1]Instructions'!$C$8*100)))</f>
        <v>1.5</v>
      </c>
      <c r="L130" s="20">
        <f t="shared" si="7"/>
        <v>0</v>
      </c>
      <c r="M130" s="18">
        <f>IF(C130="Y",(MAX((0.013*$C$4*L130+(0.02*(J130-$C$4)*L130)),(IF(F130="E",('[1]Instructions'!$C$8*J130*L130),('[1]Instructions'!$C$7*J130*L130))))),(IF(F130="E",('[1]Instructions'!$C$8*J130*L130),('[1]Instructions'!$C$7*J130*L130))))</f>
        <v>0</v>
      </c>
      <c r="N130" s="21">
        <f t="shared" si="8"/>
        <v>0</v>
      </c>
      <c r="P130" s="22">
        <f t="shared" si="6"/>
        <v>1</v>
      </c>
      <c r="Q130" s="23">
        <f t="shared" si="9"/>
        <v>0.0027397260273972603</v>
      </c>
      <c r="R130" s="24">
        <f t="shared" si="11"/>
        <v>0</v>
      </c>
    </row>
    <row r="131" spans="1:18" ht="15.75">
      <c r="A131" s="28"/>
      <c r="B131" s="29"/>
      <c r="C131" s="30"/>
      <c r="D131" s="31"/>
      <c r="E131" s="31"/>
      <c r="F131" s="32" t="s">
        <v>21</v>
      </c>
      <c r="G131" s="17">
        <v>1560</v>
      </c>
      <c r="H131" s="33"/>
      <c r="I131" s="34"/>
      <c r="J131" s="18">
        <f t="shared" si="10"/>
        <v>0</v>
      </c>
      <c r="K131" s="19">
        <f>IF(AND(C131="Y",F131="E",J131&gt;$C$7),"1.3 &amp; 2",IF(AND(C131="Y",F131="G",J131&gt;$C$6),"1.3 &amp; 2",IF(F131="G",'[1]Instructions'!$C$7*100,'[1]Instructions'!$C$8*100)))</f>
        <v>1.5</v>
      </c>
      <c r="L131" s="20">
        <f t="shared" si="7"/>
        <v>0</v>
      </c>
      <c r="M131" s="18">
        <f>IF(C131="Y",(MAX((0.013*$C$4*L131+(0.02*(J131-$C$4)*L131)),(IF(F131="E",('[1]Instructions'!$C$8*J131*L131),('[1]Instructions'!$C$7*J131*L131))))),(IF(F131="E",('[1]Instructions'!$C$8*J131*L131),('[1]Instructions'!$C$7*J131*L131))))</f>
        <v>0</v>
      </c>
      <c r="N131" s="21">
        <f t="shared" si="8"/>
        <v>0</v>
      </c>
      <c r="P131" s="22">
        <f t="shared" si="6"/>
        <v>1</v>
      </c>
      <c r="Q131" s="23">
        <f t="shared" si="9"/>
        <v>0.0027397260273972603</v>
      </c>
      <c r="R131" s="24">
        <f t="shared" si="11"/>
        <v>0</v>
      </c>
    </row>
    <row r="132" spans="1:18" ht="15.75">
      <c r="A132" s="28"/>
      <c r="B132" s="29"/>
      <c r="C132" s="30"/>
      <c r="D132" s="31"/>
      <c r="E132" s="31"/>
      <c r="F132" s="32" t="s">
        <v>21</v>
      </c>
      <c r="G132" s="17">
        <v>1560</v>
      </c>
      <c r="H132" s="33"/>
      <c r="I132" s="34"/>
      <c r="J132" s="18">
        <f t="shared" si="10"/>
        <v>0</v>
      </c>
      <c r="K132" s="19">
        <f>IF(AND(C132="Y",F132="E",J132&gt;$C$7),"1.3 &amp; 2",IF(AND(C132="Y",F132="G",J132&gt;$C$6),"1.3 &amp; 2",IF(F132="G",'[1]Instructions'!$C$7*100,'[1]Instructions'!$C$8*100)))</f>
        <v>1.5</v>
      </c>
      <c r="L132" s="20">
        <f t="shared" si="7"/>
        <v>0</v>
      </c>
      <c r="M132" s="18">
        <f>IF(C132="Y",(MAX((0.013*$C$4*L132+(0.02*(J132-$C$4)*L132)),(IF(F132="E",('[1]Instructions'!$C$8*J132*L132),('[1]Instructions'!$C$7*J132*L132))))),(IF(F132="E",('[1]Instructions'!$C$8*J132*L132),('[1]Instructions'!$C$7*J132*L132))))</f>
        <v>0</v>
      </c>
      <c r="N132" s="21">
        <f t="shared" si="8"/>
        <v>0</v>
      </c>
      <c r="P132" s="22">
        <f t="shared" si="6"/>
        <v>1</v>
      </c>
      <c r="Q132" s="23">
        <f t="shared" si="9"/>
        <v>0.0027397260273972603</v>
      </c>
      <c r="R132" s="24">
        <f t="shared" si="11"/>
        <v>0</v>
      </c>
    </row>
    <row r="133" spans="1:18" ht="15.75">
      <c r="A133" s="28"/>
      <c r="B133" s="29"/>
      <c r="C133" s="30"/>
      <c r="D133" s="31"/>
      <c r="E133" s="31"/>
      <c r="F133" s="32" t="s">
        <v>21</v>
      </c>
      <c r="G133" s="17">
        <v>1560</v>
      </c>
      <c r="H133" s="33"/>
      <c r="I133" s="34"/>
      <c r="J133" s="18">
        <f t="shared" si="10"/>
        <v>0</v>
      </c>
      <c r="K133" s="19">
        <f>IF(AND(C133="Y",F133="E",J133&gt;$C$7),"1.3 &amp; 2",IF(AND(C133="Y",F133="G",J133&gt;$C$6),"1.3 &amp; 2",IF(F133="G",'[1]Instructions'!$C$7*100,'[1]Instructions'!$C$8*100)))</f>
        <v>1.5</v>
      </c>
      <c r="L133" s="20">
        <f t="shared" si="7"/>
        <v>0</v>
      </c>
      <c r="M133" s="18">
        <f>IF(C133="Y",(MAX((0.013*$C$4*L133+(0.02*(J133-$C$4)*L133)),(IF(F133="E",('[1]Instructions'!$C$8*J133*L133),('[1]Instructions'!$C$7*J133*L133))))),(IF(F133="E",('[1]Instructions'!$C$8*J133*L133),('[1]Instructions'!$C$7*J133*L133))))</f>
        <v>0</v>
      </c>
      <c r="N133" s="21">
        <f t="shared" si="8"/>
        <v>0</v>
      </c>
      <c r="P133" s="22">
        <f t="shared" si="6"/>
        <v>1</v>
      </c>
      <c r="Q133" s="23">
        <f t="shared" si="9"/>
        <v>0.0027397260273972603</v>
      </c>
      <c r="R133" s="24">
        <f t="shared" si="11"/>
        <v>0</v>
      </c>
    </row>
    <row r="134" spans="1:18" ht="15.75">
      <c r="A134" s="28"/>
      <c r="B134" s="29"/>
      <c r="C134" s="30"/>
      <c r="D134" s="31"/>
      <c r="E134" s="31"/>
      <c r="F134" s="32" t="s">
        <v>21</v>
      </c>
      <c r="G134" s="17">
        <v>1560</v>
      </c>
      <c r="H134" s="33"/>
      <c r="I134" s="34"/>
      <c r="J134" s="18">
        <f t="shared" si="10"/>
        <v>0</v>
      </c>
      <c r="K134" s="19">
        <f>IF(AND(C134="Y",F134="E",J134&gt;$C$7),"1.3 &amp; 2",IF(AND(C134="Y",F134="G",J134&gt;$C$6),"1.3 &amp; 2",IF(F134="G",'[1]Instructions'!$C$7*100,'[1]Instructions'!$C$8*100)))</f>
        <v>1.5</v>
      </c>
      <c r="L134" s="20">
        <f t="shared" si="7"/>
        <v>0</v>
      </c>
      <c r="M134" s="18">
        <f>IF(C134="Y",(MAX((0.013*$C$4*L134+(0.02*(J134-$C$4)*L134)),(IF(F134="E",('[1]Instructions'!$C$8*J134*L134),('[1]Instructions'!$C$7*J134*L134))))),(IF(F134="E",('[1]Instructions'!$C$8*J134*L134),('[1]Instructions'!$C$7*J134*L134))))</f>
        <v>0</v>
      </c>
      <c r="N134" s="21">
        <f t="shared" si="8"/>
        <v>0</v>
      </c>
      <c r="P134" s="22">
        <f t="shared" si="6"/>
        <v>1</v>
      </c>
      <c r="Q134" s="23">
        <f t="shared" si="9"/>
        <v>0.0027397260273972603</v>
      </c>
      <c r="R134" s="24">
        <f t="shared" si="11"/>
        <v>0</v>
      </c>
    </row>
    <row r="135" spans="1:18" ht="15.75">
      <c r="A135" s="28"/>
      <c r="B135" s="29"/>
      <c r="C135" s="30"/>
      <c r="D135" s="31"/>
      <c r="E135" s="31"/>
      <c r="F135" s="32" t="s">
        <v>21</v>
      </c>
      <c r="G135" s="17">
        <v>1560</v>
      </c>
      <c r="H135" s="33"/>
      <c r="I135" s="34"/>
      <c r="J135" s="18">
        <f t="shared" si="10"/>
        <v>0</v>
      </c>
      <c r="K135" s="19">
        <f>IF(AND(C135="Y",F135="E",J135&gt;$C$7),"1.3 &amp; 2",IF(AND(C135="Y",F135="G",J135&gt;$C$6),"1.3 &amp; 2",IF(F135="G",'[1]Instructions'!$C$7*100,'[1]Instructions'!$C$8*100)))</f>
        <v>1.5</v>
      </c>
      <c r="L135" s="20">
        <f t="shared" si="7"/>
        <v>0</v>
      </c>
      <c r="M135" s="18">
        <f>IF(C135="Y",(MAX((0.013*$C$4*L135+(0.02*(J135-$C$4)*L135)),(IF(F135="E",('[1]Instructions'!$C$8*J135*L135),('[1]Instructions'!$C$7*J135*L135))))),(IF(F135="E",('[1]Instructions'!$C$8*J135*L135),('[1]Instructions'!$C$7*J135*L135))))</f>
        <v>0</v>
      </c>
      <c r="N135" s="21">
        <f t="shared" si="8"/>
        <v>0</v>
      </c>
      <c r="P135" s="22">
        <f t="shared" si="6"/>
        <v>1</v>
      </c>
      <c r="Q135" s="23">
        <f t="shared" si="9"/>
        <v>0.0027397260273972603</v>
      </c>
      <c r="R135" s="24">
        <f t="shared" si="11"/>
        <v>0</v>
      </c>
    </row>
    <row r="136" spans="1:18" ht="15.75">
      <c r="A136" s="28"/>
      <c r="B136" s="29"/>
      <c r="C136" s="30"/>
      <c r="D136" s="31"/>
      <c r="E136" s="31"/>
      <c r="F136" s="32" t="s">
        <v>21</v>
      </c>
      <c r="G136" s="17">
        <v>1560</v>
      </c>
      <c r="H136" s="33"/>
      <c r="I136" s="34"/>
      <c r="J136" s="18">
        <f t="shared" si="10"/>
        <v>0</v>
      </c>
      <c r="K136" s="19">
        <f>IF(AND(C136="Y",F136="E",J136&gt;$C$7),"1.3 &amp; 2",IF(AND(C136="Y",F136="G",J136&gt;$C$6),"1.3 &amp; 2",IF(F136="G",'[1]Instructions'!$C$7*100,'[1]Instructions'!$C$8*100)))</f>
        <v>1.5</v>
      </c>
      <c r="L136" s="20">
        <f t="shared" si="7"/>
        <v>0</v>
      </c>
      <c r="M136" s="18">
        <f>IF(C136="Y",(MAX((0.013*$C$4*L136+(0.02*(J136-$C$4)*L136)),(IF(F136="E",('[1]Instructions'!$C$8*J136*L136),('[1]Instructions'!$C$7*J136*L136))))),(IF(F136="E",('[1]Instructions'!$C$8*J136*L136),('[1]Instructions'!$C$7*J136*L136))))</f>
        <v>0</v>
      </c>
      <c r="N136" s="21">
        <f t="shared" si="8"/>
        <v>0</v>
      </c>
      <c r="P136" s="22">
        <f t="shared" si="6"/>
        <v>1</v>
      </c>
      <c r="Q136" s="23">
        <f t="shared" si="9"/>
        <v>0.0027397260273972603</v>
      </c>
      <c r="R136" s="24">
        <f t="shared" si="11"/>
        <v>0</v>
      </c>
    </row>
    <row r="137" spans="1:18" ht="15.75">
      <c r="A137" s="28"/>
      <c r="B137" s="29"/>
      <c r="C137" s="30"/>
      <c r="D137" s="31"/>
      <c r="E137" s="31"/>
      <c r="F137" s="32" t="s">
        <v>21</v>
      </c>
      <c r="G137" s="17">
        <v>1560</v>
      </c>
      <c r="H137" s="33"/>
      <c r="I137" s="34"/>
      <c r="J137" s="18">
        <f t="shared" si="10"/>
        <v>0</v>
      </c>
      <c r="K137" s="19">
        <f>IF(AND(C137="Y",F137="E",J137&gt;$C$7),"1.3 &amp; 2",IF(AND(C137="Y",F137="G",J137&gt;$C$6),"1.3 &amp; 2",IF(F137="G",'[1]Instructions'!$C$7*100,'[1]Instructions'!$C$8*100)))</f>
        <v>1.5</v>
      </c>
      <c r="L137" s="20">
        <f t="shared" si="7"/>
        <v>0</v>
      </c>
      <c r="M137" s="18">
        <f>IF(C137="Y",(MAX((0.013*$C$4*L137+(0.02*(J137-$C$4)*L137)),(IF(F137="E",('[1]Instructions'!$C$8*J137*L137),('[1]Instructions'!$C$7*J137*L137))))),(IF(F137="E",('[1]Instructions'!$C$8*J137*L137),('[1]Instructions'!$C$7*J137*L137))))</f>
        <v>0</v>
      </c>
      <c r="N137" s="21">
        <f t="shared" si="8"/>
        <v>0</v>
      </c>
      <c r="P137" s="22">
        <f t="shared" si="6"/>
        <v>1</v>
      </c>
      <c r="Q137" s="23">
        <f t="shared" si="9"/>
        <v>0.0027397260273972603</v>
      </c>
      <c r="R137" s="24">
        <f t="shared" si="11"/>
        <v>0</v>
      </c>
    </row>
    <row r="138" spans="1:18" ht="15.75">
      <c r="A138" s="28"/>
      <c r="B138" s="29"/>
      <c r="C138" s="30"/>
      <c r="D138" s="31"/>
      <c r="E138" s="31"/>
      <c r="F138" s="32" t="s">
        <v>21</v>
      </c>
      <c r="G138" s="17">
        <v>1560</v>
      </c>
      <c r="H138" s="33"/>
      <c r="I138" s="34"/>
      <c r="J138" s="18">
        <f t="shared" si="10"/>
        <v>0</v>
      </c>
      <c r="K138" s="19">
        <f>IF(AND(C138="Y",F138="E",J138&gt;$C$7),"1.3 &amp; 2",IF(AND(C138="Y",F138="G",J138&gt;$C$6),"1.3 &amp; 2",IF(F138="G",'[1]Instructions'!$C$7*100,'[1]Instructions'!$C$8*100)))</f>
        <v>1.5</v>
      </c>
      <c r="L138" s="20">
        <f t="shared" si="7"/>
        <v>0</v>
      </c>
      <c r="M138" s="18">
        <f>IF(C138="Y",(MAX((0.013*$C$4*L138+(0.02*(J138-$C$4)*L138)),(IF(F138="E",('[1]Instructions'!$C$8*J138*L138),('[1]Instructions'!$C$7*J138*L138))))),(IF(F138="E",('[1]Instructions'!$C$8*J138*L138),('[1]Instructions'!$C$7*J138*L138))))</f>
        <v>0</v>
      </c>
      <c r="N138" s="21">
        <f t="shared" si="8"/>
        <v>0</v>
      </c>
      <c r="P138" s="22">
        <f t="shared" si="6"/>
        <v>1</v>
      </c>
      <c r="Q138" s="23">
        <f t="shared" si="9"/>
        <v>0.0027397260273972603</v>
      </c>
      <c r="R138" s="24">
        <f t="shared" si="11"/>
        <v>0</v>
      </c>
    </row>
    <row r="139" spans="1:18" ht="15.75">
      <c r="A139" s="28"/>
      <c r="B139" s="29"/>
      <c r="C139" s="30"/>
      <c r="D139" s="31"/>
      <c r="E139" s="31"/>
      <c r="F139" s="32" t="s">
        <v>21</v>
      </c>
      <c r="G139" s="17">
        <v>1560</v>
      </c>
      <c r="H139" s="33"/>
      <c r="I139" s="34"/>
      <c r="J139" s="18">
        <f t="shared" si="10"/>
        <v>0</v>
      </c>
      <c r="K139" s="19">
        <f>IF(AND(C139="Y",F139="E",J139&gt;$C$7),"1.3 &amp; 2",IF(AND(C139="Y",F139="G",J139&gt;$C$6),"1.3 &amp; 2",IF(F139="G",'[1]Instructions'!$C$7*100,'[1]Instructions'!$C$8*100)))</f>
        <v>1.5</v>
      </c>
      <c r="L139" s="20">
        <f t="shared" si="7"/>
        <v>0</v>
      </c>
      <c r="M139" s="18">
        <f>IF(C139="Y",(MAX((0.013*$C$4*L139+(0.02*(J139-$C$4)*L139)),(IF(F139="E",('[1]Instructions'!$C$8*J139*L139),('[1]Instructions'!$C$7*J139*L139))))),(IF(F139="E",('[1]Instructions'!$C$8*J139*L139),('[1]Instructions'!$C$7*J139*L139))))</f>
        <v>0</v>
      </c>
      <c r="N139" s="21">
        <f t="shared" si="8"/>
        <v>0</v>
      </c>
      <c r="P139" s="22">
        <f aca="true" t="shared" si="12" ref="P139:P202">(+E139-D139+1)</f>
        <v>1</v>
      </c>
      <c r="Q139" s="23">
        <f t="shared" si="9"/>
        <v>0.0027397260273972603</v>
      </c>
      <c r="R139" s="24">
        <f t="shared" si="11"/>
        <v>0</v>
      </c>
    </row>
    <row r="140" spans="1:18" ht="15.75">
      <c r="A140" s="28"/>
      <c r="B140" s="29"/>
      <c r="C140" s="30"/>
      <c r="D140" s="31"/>
      <c r="E140" s="31"/>
      <c r="F140" s="32" t="s">
        <v>21</v>
      </c>
      <c r="G140" s="17">
        <v>1560</v>
      </c>
      <c r="H140" s="33"/>
      <c r="I140" s="34"/>
      <c r="J140" s="18">
        <f t="shared" si="10"/>
        <v>0</v>
      </c>
      <c r="K140" s="19">
        <f>IF(AND(C140="Y",F140="E",J140&gt;$C$7),"1.3 &amp; 2",IF(AND(C140="Y",F140="G",J140&gt;$C$6),"1.3 &amp; 2",IF(F140="G",'[1]Instructions'!$C$7*100,'[1]Instructions'!$C$8*100)))</f>
        <v>1.5</v>
      </c>
      <c r="L140" s="20">
        <f aca="true" t="shared" si="13" ref="L140:L203">IF(OR(H140=0,G140=0),0,MIN(Q140,R140))</f>
        <v>0</v>
      </c>
      <c r="M140" s="18">
        <f>IF(C140="Y",(MAX((0.013*$C$4*L140+(0.02*(J140-$C$4)*L140)),(IF(F140="E",('[1]Instructions'!$C$8*J140*L140),('[1]Instructions'!$C$7*J140*L140))))),(IF(F140="E",('[1]Instructions'!$C$8*J140*L140),('[1]Instructions'!$C$7*J140*L140))))</f>
        <v>0</v>
      </c>
      <c r="N140" s="21">
        <f aca="true" t="shared" si="14" ref="N140:N203">IF(ROUND(MIN((+(M140*9)-(600*L140)),$C$8),0)&lt;0,0,ROUND(MIN((+(M140*9)-(600*L140)),$C$8),0))</f>
        <v>0</v>
      </c>
      <c r="P140" s="22">
        <f t="shared" si="12"/>
        <v>1</v>
      </c>
      <c r="Q140" s="23">
        <f aca="true" t="shared" si="15" ref="Q140:Q203">IF(P140/$C$5&gt;1,1,P140/$C$5)</f>
        <v>0.0027397260273972603</v>
      </c>
      <c r="R140" s="24">
        <f t="shared" si="11"/>
        <v>0</v>
      </c>
    </row>
    <row r="141" spans="1:18" ht="15.75">
      <c r="A141" s="28"/>
      <c r="B141" s="29"/>
      <c r="C141" s="30"/>
      <c r="D141" s="31"/>
      <c r="E141" s="31"/>
      <c r="F141" s="32" t="s">
        <v>21</v>
      </c>
      <c r="G141" s="17">
        <v>1560</v>
      </c>
      <c r="H141" s="33"/>
      <c r="I141" s="34"/>
      <c r="J141" s="18">
        <f aca="true" t="shared" si="16" ref="J141:J204">IF(OR(I141=0,L141=0),0,+I141/L141)</f>
        <v>0</v>
      </c>
      <c r="K141" s="19">
        <f>IF(AND(C141="Y",F141="E",J141&gt;$C$7),"1.3 &amp; 2",IF(AND(C141="Y",F141="G",J141&gt;$C$6),"1.3 &amp; 2",IF(F141="G",'[1]Instructions'!$C$7*100,'[1]Instructions'!$C$8*100)))</f>
        <v>1.5</v>
      </c>
      <c r="L141" s="20">
        <f t="shared" si="13"/>
        <v>0</v>
      </c>
      <c r="M141" s="18">
        <f>IF(C141="Y",(MAX((0.013*$C$4*L141+(0.02*(J141-$C$4)*L141)),(IF(F141="E",('[1]Instructions'!$C$8*J141*L141),('[1]Instructions'!$C$7*J141*L141))))),(IF(F141="E",('[1]Instructions'!$C$8*J141*L141),('[1]Instructions'!$C$7*J141*L141))))</f>
        <v>0</v>
      </c>
      <c r="N141" s="21">
        <f t="shared" si="14"/>
        <v>0</v>
      </c>
      <c r="P141" s="22">
        <f t="shared" si="12"/>
        <v>1</v>
      </c>
      <c r="Q141" s="23">
        <f t="shared" si="15"/>
        <v>0.0027397260273972603</v>
      </c>
      <c r="R141" s="24">
        <f aca="true" t="shared" si="17" ref="R141:R204">H141/G141</f>
        <v>0</v>
      </c>
    </row>
    <row r="142" spans="1:18" ht="15.75">
      <c r="A142" s="28"/>
      <c r="B142" s="29"/>
      <c r="C142" s="30"/>
      <c r="D142" s="31"/>
      <c r="E142" s="31"/>
      <c r="F142" s="32" t="s">
        <v>21</v>
      </c>
      <c r="G142" s="17">
        <v>1560</v>
      </c>
      <c r="H142" s="33"/>
      <c r="I142" s="34"/>
      <c r="J142" s="18">
        <f t="shared" si="16"/>
        <v>0</v>
      </c>
      <c r="K142" s="19">
        <f>IF(AND(C142="Y",F142="E",J142&gt;$C$7),"1.3 &amp; 2",IF(AND(C142="Y",F142="G",J142&gt;$C$6),"1.3 &amp; 2",IF(F142="G",'[1]Instructions'!$C$7*100,'[1]Instructions'!$C$8*100)))</f>
        <v>1.5</v>
      </c>
      <c r="L142" s="20">
        <f t="shared" si="13"/>
        <v>0</v>
      </c>
      <c r="M142" s="18">
        <f>IF(C142="Y",(MAX((0.013*$C$4*L142+(0.02*(J142-$C$4)*L142)),(IF(F142="E",('[1]Instructions'!$C$8*J142*L142),('[1]Instructions'!$C$7*J142*L142))))),(IF(F142="E",('[1]Instructions'!$C$8*J142*L142),('[1]Instructions'!$C$7*J142*L142))))</f>
        <v>0</v>
      </c>
      <c r="N142" s="21">
        <f t="shared" si="14"/>
        <v>0</v>
      </c>
      <c r="P142" s="22">
        <f t="shared" si="12"/>
        <v>1</v>
      </c>
      <c r="Q142" s="23">
        <f t="shared" si="15"/>
        <v>0.0027397260273972603</v>
      </c>
      <c r="R142" s="24">
        <f t="shared" si="17"/>
        <v>0</v>
      </c>
    </row>
    <row r="143" spans="1:18" ht="15.75">
      <c r="A143" s="28"/>
      <c r="B143" s="29"/>
      <c r="C143" s="30"/>
      <c r="D143" s="31"/>
      <c r="E143" s="31"/>
      <c r="F143" s="32" t="s">
        <v>21</v>
      </c>
      <c r="G143" s="17">
        <v>1560</v>
      </c>
      <c r="H143" s="33"/>
      <c r="I143" s="34"/>
      <c r="J143" s="18">
        <f t="shared" si="16"/>
        <v>0</v>
      </c>
      <c r="K143" s="19">
        <f>IF(AND(C143="Y",F143="E",J143&gt;$C$7),"1.3 &amp; 2",IF(AND(C143="Y",F143="G",J143&gt;$C$6),"1.3 &amp; 2",IF(F143="G",'[1]Instructions'!$C$7*100,'[1]Instructions'!$C$8*100)))</f>
        <v>1.5</v>
      </c>
      <c r="L143" s="20">
        <f t="shared" si="13"/>
        <v>0</v>
      </c>
      <c r="M143" s="18">
        <f>IF(C143="Y",(MAX((0.013*$C$4*L143+(0.02*(J143-$C$4)*L143)),(IF(F143="E",('[1]Instructions'!$C$8*J143*L143),('[1]Instructions'!$C$7*J143*L143))))),(IF(F143="E",('[1]Instructions'!$C$8*J143*L143),('[1]Instructions'!$C$7*J143*L143))))</f>
        <v>0</v>
      </c>
      <c r="N143" s="21">
        <f t="shared" si="14"/>
        <v>0</v>
      </c>
      <c r="P143" s="22">
        <f t="shared" si="12"/>
        <v>1</v>
      </c>
      <c r="Q143" s="23">
        <f t="shared" si="15"/>
        <v>0.0027397260273972603</v>
      </c>
      <c r="R143" s="24">
        <f t="shared" si="17"/>
        <v>0</v>
      </c>
    </row>
    <row r="144" spans="1:18" ht="15.75">
      <c r="A144" s="28"/>
      <c r="B144" s="29"/>
      <c r="C144" s="30"/>
      <c r="D144" s="31"/>
      <c r="E144" s="31"/>
      <c r="F144" s="32" t="s">
        <v>21</v>
      </c>
      <c r="G144" s="17">
        <v>1560</v>
      </c>
      <c r="H144" s="33"/>
      <c r="I144" s="34"/>
      <c r="J144" s="18">
        <f t="shared" si="16"/>
        <v>0</v>
      </c>
      <c r="K144" s="19">
        <f>IF(AND(C144="Y",F144="E",J144&gt;$C$7),"1.3 &amp; 2",IF(AND(C144="Y",F144="G",J144&gt;$C$6),"1.3 &amp; 2",IF(F144="G",'[1]Instructions'!$C$7*100,'[1]Instructions'!$C$8*100)))</f>
        <v>1.5</v>
      </c>
      <c r="L144" s="20">
        <f t="shared" si="13"/>
        <v>0</v>
      </c>
      <c r="M144" s="18">
        <f>IF(C144="Y",(MAX((0.013*$C$4*L144+(0.02*(J144-$C$4)*L144)),(IF(F144="E",('[1]Instructions'!$C$8*J144*L144),('[1]Instructions'!$C$7*J144*L144))))),(IF(F144="E",('[1]Instructions'!$C$8*J144*L144),('[1]Instructions'!$C$7*J144*L144))))</f>
        <v>0</v>
      </c>
      <c r="N144" s="21">
        <f t="shared" si="14"/>
        <v>0</v>
      </c>
      <c r="P144" s="22">
        <f t="shared" si="12"/>
        <v>1</v>
      </c>
      <c r="Q144" s="23">
        <f t="shared" si="15"/>
        <v>0.0027397260273972603</v>
      </c>
      <c r="R144" s="24">
        <f t="shared" si="17"/>
        <v>0</v>
      </c>
    </row>
    <row r="145" spans="1:18" ht="15.75">
      <c r="A145" s="28"/>
      <c r="B145" s="29"/>
      <c r="C145" s="30"/>
      <c r="D145" s="31"/>
      <c r="E145" s="31"/>
      <c r="F145" s="32" t="s">
        <v>21</v>
      </c>
      <c r="G145" s="17">
        <v>1560</v>
      </c>
      <c r="H145" s="33"/>
      <c r="I145" s="34"/>
      <c r="J145" s="18">
        <f t="shared" si="16"/>
        <v>0</v>
      </c>
      <c r="K145" s="19">
        <f>IF(AND(C145="Y",F145="E",J145&gt;$C$7),"1.3 &amp; 2",IF(AND(C145="Y",F145="G",J145&gt;$C$6),"1.3 &amp; 2",IF(F145="G",'[1]Instructions'!$C$7*100,'[1]Instructions'!$C$8*100)))</f>
        <v>1.5</v>
      </c>
      <c r="L145" s="20">
        <f t="shared" si="13"/>
        <v>0</v>
      </c>
      <c r="M145" s="18">
        <f>IF(C145="Y",(MAX((0.013*$C$4*L145+(0.02*(J145-$C$4)*L145)),(IF(F145="E",('[1]Instructions'!$C$8*J145*L145),('[1]Instructions'!$C$7*J145*L145))))),(IF(F145="E",('[1]Instructions'!$C$8*J145*L145),('[1]Instructions'!$C$7*J145*L145))))</f>
        <v>0</v>
      </c>
      <c r="N145" s="21">
        <f t="shared" si="14"/>
        <v>0</v>
      </c>
      <c r="P145" s="22">
        <f t="shared" si="12"/>
        <v>1</v>
      </c>
      <c r="Q145" s="23">
        <f t="shared" si="15"/>
        <v>0.0027397260273972603</v>
      </c>
      <c r="R145" s="24">
        <f t="shared" si="17"/>
        <v>0</v>
      </c>
    </row>
    <row r="146" spans="1:18" ht="15.75">
      <c r="A146" s="28"/>
      <c r="B146" s="29"/>
      <c r="C146" s="30"/>
      <c r="D146" s="31"/>
      <c r="E146" s="31"/>
      <c r="F146" s="32" t="s">
        <v>21</v>
      </c>
      <c r="G146" s="17">
        <v>1560</v>
      </c>
      <c r="H146" s="33"/>
      <c r="I146" s="34"/>
      <c r="J146" s="18">
        <f t="shared" si="16"/>
        <v>0</v>
      </c>
      <c r="K146" s="19">
        <f>IF(AND(C146="Y",F146="E",J146&gt;$C$7),"1.3 &amp; 2",IF(AND(C146="Y",F146="G",J146&gt;$C$6),"1.3 &amp; 2",IF(F146="G",'[1]Instructions'!$C$7*100,'[1]Instructions'!$C$8*100)))</f>
        <v>1.5</v>
      </c>
      <c r="L146" s="20">
        <f t="shared" si="13"/>
        <v>0</v>
      </c>
      <c r="M146" s="18">
        <f>IF(C146="Y",(MAX((0.013*$C$4*L146+(0.02*(J146-$C$4)*L146)),(IF(F146="E",('[1]Instructions'!$C$8*J146*L146),('[1]Instructions'!$C$7*J146*L146))))),(IF(F146="E",('[1]Instructions'!$C$8*J146*L146),('[1]Instructions'!$C$7*J146*L146))))</f>
        <v>0</v>
      </c>
      <c r="N146" s="21">
        <f t="shared" si="14"/>
        <v>0</v>
      </c>
      <c r="P146" s="22">
        <f t="shared" si="12"/>
        <v>1</v>
      </c>
      <c r="Q146" s="23">
        <f t="shared" si="15"/>
        <v>0.0027397260273972603</v>
      </c>
      <c r="R146" s="24">
        <f t="shared" si="17"/>
        <v>0</v>
      </c>
    </row>
    <row r="147" spans="1:18" ht="15.75">
      <c r="A147" s="28"/>
      <c r="B147" s="29"/>
      <c r="C147" s="30"/>
      <c r="D147" s="31"/>
      <c r="E147" s="31"/>
      <c r="F147" s="32" t="s">
        <v>21</v>
      </c>
      <c r="G147" s="17">
        <v>1560</v>
      </c>
      <c r="H147" s="33"/>
      <c r="I147" s="34"/>
      <c r="J147" s="18">
        <f t="shared" si="16"/>
        <v>0</v>
      </c>
      <c r="K147" s="19">
        <f>IF(AND(C147="Y",F147="E",J147&gt;$C$7),"1.3 &amp; 2",IF(AND(C147="Y",F147="G",J147&gt;$C$6),"1.3 &amp; 2",IF(F147="G",'[1]Instructions'!$C$7*100,'[1]Instructions'!$C$8*100)))</f>
        <v>1.5</v>
      </c>
      <c r="L147" s="20">
        <f t="shared" si="13"/>
        <v>0</v>
      </c>
      <c r="M147" s="18">
        <f>IF(C147="Y",(MAX((0.013*$C$4*L147+(0.02*(J147-$C$4)*L147)),(IF(F147="E",('[1]Instructions'!$C$8*J147*L147),('[1]Instructions'!$C$7*J147*L147))))),(IF(F147="E",('[1]Instructions'!$C$8*J147*L147),('[1]Instructions'!$C$7*J147*L147))))</f>
        <v>0</v>
      </c>
      <c r="N147" s="21">
        <f t="shared" si="14"/>
        <v>0</v>
      </c>
      <c r="P147" s="22">
        <f t="shared" si="12"/>
        <v>1</v>
      </c>
      <c r="Q147" s="23">
        <f t="shared" si="15"/>
        <v>0.0027397260273972603</v>
      </c>
      <c r="R147" s="24">
        <f t="shared" si="17"/>
        <v>0</v>
      </c>
    </row>
    <row r="148" spans="1:18" ht="15.75">
      <c r="A148" s="28"/>
      <c r="B148" s="29"/>
      <c r="C148" s="30"/>
      <c r="D148" s="31"/>
      <c r="E148" s="31"/>
      <c r="F148" s="32" t="s">
        <v>21</v>
      </c>
      <c r="G148" s="17">
        <v>1560</v>
      </c>
      <c r="H148" s="33"/>
      <c r="I148" s="34"/>
      <c r="J148" s="18">
        <f t="shared" si="16"/>
        <v>0</v>
      </c>
      <c r="K148" s="19">
        <f>IF(AND(C148="Y",F148="E",J148&gt;$C$7),"1.3 &amp; 2",IF(AND(C148="Y",F148="G",J148&gt;$C$6),"1.3 &amp; 2",IF(F148="G",'[1]Instructions'!$C$7*100,'[1]Instructions'!$C$8*100)))</f>
        <v>1.5</v>
      </c>
      <c r="L148" s="20">
        <f t="shared" si="13"/>
        <v>0</v>
      </c>
      <c r="M148" s="18">
        <f>IF(C148="Y",(MAX((0.013*$C$4*L148+(0.02*(J148-$C$4)*L148)),(IF(F148="E",('[1]Instructions'!$C$8*J148*L148),('[1]Instructions'!$C$7*J148*L148))))),(IF(F148="E",('[1]Instructions'!$C$8*J148*L148),('[1]Instructions'!$C$7*J148*L148))))</f>
        <v>0</v>
      </c>
      <c r="N148" s="21">
        <f t="shared" si="14"/>
        <v>0</v>
      </c>
      <c r="P148" s="22">
        <f t="shared" si="12"/>
        <v>1</v>
      </c>
      <c r="Q148" s="23">
        <f t="shared" si="15"/>
        <v>0.0027397260273972603</v>
      </c>
      <c r="R148" s="24">
        <f t="shared" si="17"/>
        <v>0</v>
      </c>
    </row>
    <row r="149" spans="1:18" ht="15.75">
      <c r="A149" s="28"/>
      <c r="B149" s="29"/>
      <c r="C149" s="30"/>
      <c r="D149" s="31"/>
      <c r="E149" s="31"/>
      <c r="F149" s="32" t="s">
        <v>21</v>
      </c>
      <c r="G149" s="17">
        <v>1560</v>
      </c>
      <c r="H149" s="33"/>
      <c r="I149" s="34"/>
      <c r="J149" s="18">
        <f t="shared" si="16"/>
        <v>0</v>
      </c>
      <c r="K149" s="19">
        <f>IF(AND(C149="Y",F149="E",J149&gt;$C$7),"1.3 &amp; 2",IF(AND(C149="Y",F149="G",J149&gt;$C$6),"1.3 &amp; 2",IF(F149="G",'[1]Instructions'!$C$7*100,'[1]Instructions'!$C$8*100)))</f>
        <v>1.5</v>
      </c>
      <c r="L149" s="20">
        <f t="shared" si="13"/>
        <v>0</v>
      </c>
      <c r="M149" s="18">
        <f>IF(C149="Y",(MAX((0.013*$C$4*L149+(0.02*(J149-$C$4)*L149)),(IF(F149="E",('[1]Instructions'!$C$8*J149*L149),('[1]Instructions'!$C$7*J149*L149))))),(IF(F149="E",('[1]Instructions'!$C$8*J149*L149),('[1]Instructions'!$C$7*J149*L149))))</f>
        <v>0</v>
      </c>
      <c r="N149" s="21">
        <f t="shared" si="14"/>
        <v>0</v>
      </c>
      <c r="P149" s="22">
        <f t="shared" si="12"/>
        <v>1</v>
      </c>
      <c r="Q149" s="23">
        <f t="shared" si="15"/>
        <v>0.0027397260273972603</v>
      </c>
      <c r="R149" s="24">
        <f t="shared" si="17"/>
        <v>0</v>
      </c>
    </row>
    <row r="150" spans="1:18" ht="15.75">
      <c r="A150" s="28"/>
      <c r="B150" s="29"/>
      <c r="C150" s="30"/>
      <c r="D150" s="31"/>
      <c r="E150" s="31"/>
      <c r="F150" s="32" t="s">
        <v>21</v>
      </c>
      <c r="G150" s="17">
        <v>1560</v>
      </c>
      <c r="H150" s="33"/>
      <c r="I150" s="34"/>
      <c r="J150" s="18">
        <f t="shared" si="16"/>
        <v>0</v>
      </c>
      <c r="K150" s="19">
        <f>IF(AND(C150="Y",F150="E",J150&gt;$C$7),"1.3 &amp; 2",IF(AND(C150="Y",F150="G",J150&gt;$C$6),"1.3 &amp; 2",IF(F150="G",'[1]Instructions'!$C$7*100,'[1]Instructions'!$C$8*100)))</f>
        <v>1.5</v>
      </c>
      <c r="L150" s="20">
        <f t="shared" si="13"/>
        <v>0</v>
      </c>
      <c r="M150" s="18">
        <f>IF(C150="Y",(MAX((0.013*$C$4*L150+(0.02*(J150-$C$4)*L150)),(IF(F150="E",('[1]Instructions'!$C$8*J150*L150),('[1]Instructions'!$C$7*J150*L150))))),(IF(F150="E",('[1]Instructions'!$C$8*J150*L150),('[1]Instructions'!$C$7*J150*L150))))</f>
        <v>0</v>
      </c>
      <c r="N150" s="21">
        <f t="shared" si="14"/>
        <v>0</v>
      </c>
      <c r="P150" s="22">
        <f t="shared" si="12"/>
        <v>1</v>
      </c>
      <c r="Q150" s="23">
        <f t="shared" si="15"/>
        <v>0.0027397260273972603</v>
      </c>
      <c r="R150" s="24">
        <f t="shared" si="17"/>
        <v>0</v>
      </c>
    </row>
    <row r="151" spans="1:18" ht="15.75">
      <c r="A151" s="28"/>
      <c r="B151" s="29"/>
      <c r="C151" s="30"/>
      <c r="D151" s="31"/>
      <c r="E151" s="31"/>
      <c r="F151" s="32" t="s">
        <v>21</v>
      </c>
      <c r="G151" s="17">
        <v>1560</v>
      </c>
      <c r="H151" s="33"/>
      <c r="I151" s="34"/>
      <c r="J151" s="18">
        <f t="shared" si="16"/>
        <v>0</v>
      </c>
      <c r="K151" s="19">
        <f>IF(AND(C151="Y",F151="E",J151&gt;$C$7),"1.3 &amp; 2",IF(AND(C151="Y",F151="G",J151&gt;$C$6),"1.3 &amp; 2",IF(F151="G",'[1]Instructions'!$C$7*100,'[1]Instructions'!$C$8*100)))</f>
        <v>1.5</v>
      </c>
      <c r="L151" s="20">
        <f t="shared" si="13"/>
        <v>0</v>
      </c>
      <c r="M151" s="18">
        <f>IF(C151="Y",(MAX((0.013*$C$4*L151+(0.02*(J151-$C$4)*L151)),(IF(F151="E",('[1]Instructions'!$C$8*J151*L151),('[1]Instructions'!$C$7*J151*L151))))),(IF(F151="E",('[1]Instructions'!$C$8*J151*L151),('[1]Instructions'!$C$7*J151*L151))))</f>
        <v>0</v>
      </c>
      <c r="N151" s="21">
        <f t="shared" si="14"/>
        <v>0</v>
      </c>
      <c r="P151" s="22">
        <f t="shared" si="12"/>
        <v>1</v>
      </c>
      <c r="Q151" s="23">
        <f t="shared" si="15"/>
        <v>0.0027397260273972603</v>
      </c>
      <c r="R151" s="24">
        <f t="shared" si="17"/>
        <v>0</v>
      </c>
    </row>
    <row r="152" spans="1:18" ht="15.75">
      <c r="A152" s="28"/>
      <c r="B152" s="29"/>
      <c r="C152" s="30"/>
      <c r="D152" s="31"/>
      <c r="E152" s="31"/>
      <c r="F152" s="32" t="s">
        <v>21</v>
      </c>
      <c r="G152" s="17">
        <v>1560</v>
      </c>
      <c r="H152" s="33"/>
      <c r="I152" s="34"/>
      <c r="J152" s="18">
        <f t="shared" si="16"/>
        <v>0</v>
      </c>
      <c r="K152" s="19">
        <f>IF(AND(C152="Y",F152="E",J152&gt;$C$7),"1.3 &amp; 2",IF(AND(C152="Y",F152="G",J152&gt;$C$6),"1.3 &amp; 2",IF(F152="G",'[1]Instructions'!$C$7*100,'[1]Instructions'!$C$8*100)))</f>
        <v>1.5</v>
      </c>
      <c r="L152" s="20">
        <f t="shared" si="13"/>
        <v>0</v>
      </c>
      <c r="M152" s="18">
        <f>IF(C152="Y",(MAX((0.013*$C$4*L152+(0.02*(J152-$C$4)*L152)),(IF(F152="E",('[1]Instructions'!$C$8*J152*L152),('[1]Instructions'!$C$7*J152*L152))))),(IF(F152="E",('[1]Instructions'!$C$8*J152*L152),('[1]Instructions'!$C$7*J152*L152))))</f>
        <v>0</v>
      </c>
      <c r="N152" s="21">
        <f t="shared" si="14"/>
        <v>0</v>
      </c>
      <c r="P152" s="22">
        <f t="shared" si="12"/>
        <v>1</v>
      </c>
      <c r="Q152" s="23">
        <f t="shared" si="15"/>
        <v>0.0027397260273972603</v>
      </c>
      <c r="R152" s="24">
        <f t="shared" si="17"/>
        <v>0</v>
      </c>
    </row>
    <row r="153" spans="1:18" ht="15.75">
      <c r="A153" s="28"/>
      <c r="B153" s="29"/>
      <c r="C153" s="30"/>
      <c r="D153" s="31"/>
      <c r="E153" s="31"/>
      <c r="F153" s="32" t="s">
        <v>21</v>
      </c>
      <c r="G153" s="17">
        <v>1560</v>
      </c>
      <c r="H153" s="33"/>
      <c r="I153" s="34"/>
      <c r="J153" s="18">
        <f t="shared" si="16"/>
        <v>0</v>
      </c>
      <c r="K153" s="19">
        <f>IF(AND(C153="Y",F153="E",J153&gt;$C$7),"1.3 &amp; 2",IF(AND(C153="Y",F153="G",J153&gt;$C$6),"1.3 &amp; 2",IF(F153="G",'[1]Instructions'!$C$7*100,'[1]Instructions'!$C$8*100)))</f>
        <v>1.5</v>
      </c>
      <c r="L153" s="20">
        <f t="shared" si="13"/>
        <v>0</v>
      </c>
      <c r="M153" s="18">
        <f>IF(C153="Y",(MAX((0.013*$C$4*L153+(0.02*(J153-$C$4)*L153)),(IF(F153="E",('[1]Instructions'!$C$8*J153*L153),('[1]Instructions'!$C$7*J153*L153))))),(IF(F153="E",('[1]Instructions'!$C$8*J153*L153),('[1]Instructions'!$C$7*J153*L153))))</f>
        <v>0</v>
      </c>
      <c r="N153" s="21">
        <f t="shared" si="14"/>
        <v>0</v>
      </c>
      <c r="P153" s="22">
        <f t="shared" si="12"/>
        <v>1</v>
      </c>
      <c r="Q153" s="23">
        <f t="shared" si="15"/>
        <v>0.0027397260273972603</v>
      </c>
      <c r="R153" s="24">
        <f t="shared" si="17"/>
        <v>0</v>
      </c>
    </row>
    <row r="154" spans="1:18" ht="15.75">
      <c r="A154" s="28"/>
      <c r="B154" s="29"/>
      <c r="C154" s="30"/>
      <c r="D154" s="31"/>
      <c r="E154" s="31"/>
      <c r="F154" s="32" t="s">
        <v>21</v>
      </c>
      <c r="G154" s="17">
        <v>1560</v>
      </c>
      <c r="H154" s="33"/>
      <c r="I154" s="34"/>
      <c r="J154" s="18">
        <f t="shared" si="16"/>
        <v>0</v>
      </c>
      <c r="K154" s="19">
        <f>IF(AND(C154="Y",F154="E",J154&gt;$C$7),"1.3 &amp; 2",IF(AND(C154="Y",F154="G",J154&gt;$C$6),"1.3 &amp; 2",IF(F154="G",'[1]Instructions'!$C$7*100,'[1]Instructions'!$C$8*100)))</f>
        <v>1.5</v>
      </c>
      <c r="L154" s="20">
        <f t="shared" si="13"/>
        <v>0</v>
      </c>
      <c r="M154" s="18">
        <f>IF(C154="Y",(MAX((0.013*$C$4*L154+(0.02*(J154-$C$4)*L154)),(IF(F154="E",('[1]Instructions'!$C$8*J154*L154),('[1]Instructions'!$C$7*J154*L154))))),(IF(F154="E",('[1]Instructions'!$C$8*J154*L154),('[1]Instructions'!$C$7*J154*L154))))</f>
        <v>0</v>
      </c>
      <c r="N154" s="21">
        <f t="shared" si="14"/>
        <v>0</v>
      </c>
      <c r="P154" s="22">
        <f t="shared" si="12"/>
        <v>1</v>
      </c>
      <c r="Q154" s="23">
        <f t="shared" si="15"/>
        <v>0.0027397260273972603</v>
      </c>
      <c r="R154" s="24">
        <f t="shared" si="17"/>
        <v>0</v>
      </c>
    </row>
    <row r="155" spans="1:18" ht="15.75">
      <c r="A155" s="28"/>
      <c r="B155" s="29"/>
      <c r="C155" s="30"/>
      <c r="D155" s="31"/>
      <c r="E155" s="31"/>
      <c r="F155" s="32" t="s">
        <v>21</v>
      </c>
      <c r="G155" s="17">
        <v>1560</v>
      </c>
      <c r="H155" s="33"/>
      <c r="I155" s="34"/>
      <c r="J155" s="18">
        <f t="shared" si="16"/>
        <v>0</v>
      </c>
      <c r="K155" s="19">
        <f>IF(AND(C155="Y",F155="E",J155&gt;$C$7),"1.3 &amp; 2",IF(AND(C155="Y",F155="G",J155&gt;$C$6),"1.3 &amp; 2",IF(F155="G",'[1]Instructions'!$C$7*100,'[1]Instructions'!$C$8*100)))</f>
        <v>1.5</v>
      </c>
      <c r="L155" s="20">
        <f t="shared" si="13"/>
        <v>0</v>
      </c>
      <c r="M155" s="18">
        <f>IF(C155="Y",(MAX((0.013*$C$4*L155+(0.02*(J155-$C$4)*L155)),(IF(F155="E",('[1]Instructions'!$C$8*J155*L155),('[1]Instructions'!$C$7*J155*L155))))),(IF(F155="E",('[1]Instructions'!$C$8*J155*L155),('[1]Instructions'!$C$7*J155*L155))))</f>
        <v>0</v>
      </c>
      <c r="N155" s="21">
        <f t="shared" si="14"/>
        <v>0</v>
      </c>
      <c r="P155" s="22">
        <f t="shared" si="12"/>
        <v>1</v>
      </c>
      <c r="Q155" s="23">
        <f t="shared" si="15"/>
        <v>0.0027397260273972603</v>
      </c>
      <c r="R155" s="24">
        <f t="shared" si="17"/>
        <v>0</v>
      </c>
    </row>
    <row r="156" spans="1:18" ht="15.75">
      <c r="A156" s="28"/>
      <c r="B156" s="29"/>
      <c r="C156" s="30"/>
      <c r="D156" s="31"/>
      <c r="E156" s="31"/>
      <c r="F156" s="32" t="s">
        <v>21</v>
      </c>
      <c r="G156" s="17">
        <v>1560</v>
      </c>
      <c r="H156" s="33"/>
      <c r="I156" s="34"/>
      <c r="J156" s="18">
        <f t="shared" si="16"/>
        <v>0</v>
      </c>
      <c r="K156" s="19">
        <f>IF(AND(C156="Y",F156="E",J156&gt;$C$7),"1.3 &amp; 2",IF(AND(C156="Y",F156="G",J156&gt;$C$6),"1.3 &amp; 2",IF(F156="G",'[1]Instructions'!$C$7*100,'[1]Instructions'!$C$8*100)))</f>
        <v>1.5</v>
      </c>
      <c r="L156" s="20">
        <f t="shared" si="13"/>
        <v>0</v>
      </c>
      <c r="M156" s="18">
        <f>IF(C156="Y",(MAX((0.013*$C$4*L156+(0.02*(J156-$C$4)*L156)),(IF(F156="E",('[1]Instructions'!$C$8*J156*L156),('[1]Instructions'!$C$7*J156*L156))))),(IF(F156="E",('[1]Instructions'!$C$8*J156*L156),('[1]Instructions'!$C$7*J156*L156))))</f>
        <v>0</v>
      </c>
      <c r="N156" s="21">
        <f t="shared" si="14"/>
        <v>0</v>
      </c>
      <c r="P156" s="22">
        <f t="shared" si="12"/>
        <v>1</v>
      </c>
      <c r="Q156" s="23">
        <f t="shared" si="15"/>
        <v>0.0027397260273972603</v>
      </c>
      <c r="R156" s="24">
        <f t="shared" si="17"/>
        <v>0</v>
      </c>
    </row>
    <row r="157" spans="1:18" ht="15.75">
      <c r="A157" s="28"/>
      <c r="B157" s="29"/>
      <c r="C157" s="30"/>
      <c r="D157" s="31"/>
      <c r="E157" s="31"/>
      <c r="F157" s="32" t="s">
        <v>21</v>
      </c>
      <c r="G157" s="17">
        <v>1560</v>
      </c>
      <c r="H157" s="33"/>
      <c r="I157" s="34"/>
      <c r="J157" s="18">
        <f t="shared" si="16"/>
        <v>0</v>
      </c>
      <c r="K157" s="19">
        <f>IF(AND(C157="Y",F157="E",J157&gt;$C$7),"1.3 &amp; 2",IF(AND(C157="Y",F157="G",J157&gt;$C$6),"1.3 &amp; 2",IF(F157="G",'[1]Instructions'!$C$7*100,'[1]Instructions'!$C$8*100)))</f>
        <v>1.5</v>
      </c>
      <c r="L157" s="20">
        <f t="shared" si="13"/>
        <v>0</v>
      </c>
      <c r="M157" s="18">
        <f>IF(C157="Y",(MAX((0.013*$C$4*L157+(0.02*(J157-$C$4)*L157)),(IF(F157="E",('[1]Instructions'!$C$8*J157*L157),('[1]Instructions'!$C$7*J157*L157))))),(IF(F157="E",('[1]Instructions'!$C$8*J157*L157),('[1]Instructions'!$C$7*J157*L157))))</f>
        <v>0</v>
      </c>
      <c r="N157" s="21">
        <f t="shared" si="14"/>
        <v>0</v>
      </c>
      <c r="P157" s="22">
        <f t="shared" si="12"/>
        <v>1</v>
      </c>
      <c r="Q157" s="23">
        <f t="shared" si="15"/>
        <v>0.0027397260273972603</v>
      </c>
      <c r="R157" s="24">
        <f t="shared" si="17"/>
        <v>0</v>
      </c>
    </row>
    <row r="158" spans="1:18" ht="15.75">
      <c r="A158" s="28"/>
      <c r="B158" s="29"/>
      <c r="C158" s="30"/>
      <c r="D158" s="31"/>
      <c r="E158" s="31"/>
      <c r="F158" s="32" t="s">
        <v>21</v>
      </c>
      <c r="G158" s="17">
        <v>1560</v>
      </c>
      <c r="H158" s="33"/>
      <c r="I158" s="34"/>
      <c r="J158" s="18">
        <f t="shared" si="16"/>
        <v>0</v>
      </c>
      <c r="K158" s="19">
        <f>IF(AND(C158="Y",F158="E",J158&gt;$C$7),"1.3 &amp; 2",IF(AND(C158="Y",F158="G",J158&gt;$C$6),"1.3 &amp; 2",IF(F158="G",'[1]Instructions'!$C$7*100,'[1]Instructions'!$C$8*100)))</f>
        <v>1.5</v>
      </c>
      <c r="L158" s="20">
        <f t="shared" si="13"/>
        <v>0</v>
      </c>
      <c r="M158" s="18">
        <f>IF(C158="Y",(MAX((0.013*$C$4*L158+(0.02*(J158-$C$4)*L158)),(IF(F158="E",('[1]Instructions'!$C$8*J158*L158),('[1]Instructions'!$C$7*J158*L158))))),(IF(F158="E",('[1]Instructions'!$C$8*J158*L158),('[1]Instructions'!$C$7*J158*L158))))</f>
        <v>0</v>
      </c>
      <c r="N158" s="21">
        <f t="shared" si="14"/>
        <v>0</v>
      </c>
      <c r="P158" s="22">
        <f t="shared" si="12"/>
        <v>1</v>
      </c>
      <c r="Q158" s="23">
        <f t="shared" si="15"/>
        <v>0.0027397260273972603</v>
      </c>
      <c r="R158" s="24">
        <f t="shared" si="17"/>
        <v>0</v>
      </c>
    </row>
    <row r="159" spans="1:18" ht="15.75">
      <c r="A159" s="28"/>
      <c r="B159" s="29"/>
      <c r="C159" s="30"/>
      <c r="D159" s="31"/>
      <c r="E159" s="31"/>
      <c r="F159" s="32" t="s">
        <v>21</v>
      </c>
      <c r="G159" s="17">
        <v>1560</v>
      </c>
      <c r="H159" s="33"/>
      <c r="I159" s="34"/>
      <c r="J159" s="18">
        <f t="shared" si="16"/>
        <v>0</v>
      </c>
      <c r="K159" s="19">
        <f>IF(AND(C159="Y",F159="E",J159&gt;$C$7),"1.3 &amp; 2",IF(AND(C159="Y",F159="G",J159&gt;$C$6),"1.3 &amp; 2",IF(F159="G",'[1]Instructions'!$C$7*100,'[1]Instructions'!$C$8*100)))</f>
        <v>1.5</v>
      </c>
      <c r="L159" s="20">
        <f t="shared" si="13"/>
        <v>0</v>
      </c>
      <c r="M159" s="18">
        <f>IF(C159="Y",(MAX((0.013*$C$4*L159+(0.02*(J159-$C$4)*L159)),(IF(F159="E",('[1]Instructions'!$C$8*J159*L159),('[1]Instructions'!$C$7*J159*L159))))),(IF(F159="E",('[1]Instructions'!$C$8*J159*L159),('[1]Instructions'!$C$7*J159*L159))))</f>
        <v>0</v>
      </c>
      <c r="N159" s="21">
        <f t="shared" si="14"/>
        <v>0</v>
      </c>
      <c r="P159" s="22">
        <f t="shared" si="12"/>
        <v>1</v>
      </c>
      <c r="Q159" s="23">
        <f t="shared" si="15"/>
        <v>0.0027397260273972603</v>
      </c>
      <c r="R159" s="24">
        <f t="shared" si="17"/>
        <v>0</v>
      </c>
    </row>
    <row r="160" spans="1:18" ht="15.75">
      <c r="A160" s="28"/>
      <c r="B160" s="29"/>
      <c r="C160" s="30"/>
      <c r="D160" s="31"/>
      <c r="E160" s="31"/>
      <c r="F160" s="32" t="s">
        <v>21</v>
      </c>
      <c r="G160" s="17">
        <v>1560</v>
      </c>
      <c r="H160" s="33"/>
      <c r="I160" s="34"/>
      <c r="J160" s="18">
        <f t="shared" si="16"/>
        <v>0</v>
      </c>
      <c r="K160" s="19">
        <f>IF(AND(C160="Y",F160="E",J160&gt;$C$7),"1.3 &amp; 2",IF(AND(C160="Y",F160="G",J160&gt;$C$6),"1.3 &amp; 2",IF(F160="G",'[1]Instructions'!$C$7*100,'[1]Instructions'!$C$8*100)))</f>
        <v>1.5</v>
      </c>
      <c r="L160" s="20">
        <f t="shared" si="13"/>
        <v>0</v>
      </c>
      <c r="M160" s="18">
        <f>IF(C160="Y",(MAX((0.013*$C$4*L160+(0.02*(J160-$C$4)*L160)),(IF(F160="E",('[1]Instructions'!$C$8*J160*L160),('[1]Instructions'!$C$7*J160*L160))))),(IF(F160="E",('[1]Instructions'!$C$8*J160*L160),('[1]Instructions'!$C$7*J160*L160))))</f>
        <v>0</v>
      </c>
      <c r="N160" s="21">
        <f t="shared" si="14"/>
        <v>0</v>
      </c>
      <c r="P160" s="22">
        <f t="shared" si="12"/>
        <v>1</v>
      </c>
      <c r="Q160" s="23">
        <f t="shared" si="15"/>
        <v>0.0027397260273972603</v>
      </c>
      <c r="R160" s="24">
        <f t="shared" si="17"/>
        <v>0</v>
      </c>
    </row>
    <row r="161" spans="1:18" ht="15.75">
      <c r="A161" s="28"/>
      <c r="B161" s="29"/>
      <c r="C161" s="30"/>
      <c r="D161" s="31"/>
      <c r="E161" s="31"/>
      <c r="F161" s="32" t="s">
        <v>21</v>
      </c>
      <c r="G161" s="17">
        <v>1560</v>
      </c>
      <c r="H161" s="33"/>
      <c r="I161" s="34"/>
      <c r="J161" s="18">
        <f t="shared" si="16"/>
        <v>0</v>
      </c>
      <c r="K161" s="19">
        <f>IF(AND(C161="Y",F161="E",J161&gt;$C$7),"1.3 &amp; 2",IF(AND(C161="Y",F161="G",J161&gt;$C$6),"1.3 &amp; 2",IF(F161="G",'[1]Instructions'!$C$7*100,'[1]Instructions'!$C$8*100)))</f>
        <v>1.5</v>
      </c>
      <c r="L161" s="20">
        <f t="shared" si="13"/>
        <v>0</v>
      </c>
      <c r="M161" s="18">
        <f>IF(C161="Y",(MAX((0.013*$C$4*L161+(0.02*(J161-$C$4)*L161)),(IF(F161="E",('[1]Instructions'!$C$8*J161*L161),('[1]Instructions'!$C$7*J161*L161))))),(IF(F161="E",('[1]Instructions'!$C$8*J161*L161),('[1]Instructions'!$C$7*J161*L161))))</f>
        <v>0</v>
      </c>
      <c r="N161" s="21">
        <f t="shared" si="14"/>
        <v>0</v>
      </c>
      <c r="P161" s="22">
        <f t="shared" si="12"/>
        <v>1</v>
      </c>
      <c r="Q161" s="23">
        <f t="shared" si="15"/>
        <v>0.0027397260273972603</v>
      </c>
      <c r="R161" s="24">
        <f t="shared" si="17"/>
        <v>0</v>
      </c>
    </row>
    <row r="162" spans="1:18" ht="15.75">
      <c r="A162" s="28"/>
      <c r="B162" s="29"/>
      <c r="C162" s="30"/>
      <c r="D162" s="31"/>
      <c r="E162" s="31"/>
      <c r="F162" s="32" t="s">
        <v>21</v>
      </c>
      <c r="G162" s="17">
        <v>1560</v>
      </c>
      <c r="H162" s="33"/>
      <c r="I162" s="34"/>
      <c r="J162" s="18">
        <f t="shared" si="16"/>
        <v>0</v>
      </c>
      <c r="K162" s="19">
        <f>IF(AND(C162="Y",F162="E",J162&gt;$C$7),"1.3 &amp; 2",IF(AND(C162="Y",F162="G",J162&gt;$C$6),"1.3 &amp; 2",IF(F162="G",'[1]Instructions'!$C$7*100,'[1]Instructions'!$C$8*100)))</f>
        <v>1.5</v>
      </c>
      <c r="L162" s="20">
        <f t="shared" si="13"/>
        <v>0</v>
      </c>
      <c r="M162" s="18">
        <f>IF(C162="Y",(MAX((0.013*$C$4*L162+(0.02*(J162-$C$4)*L162)),(IF(F162="E",('[1]Instructions'!$C$8*J162*L162),('[1]Instructions'!$C$7*J162*L162))))),(IF(F162="E",('[1]Instructions'!$C$8*J162*L162),('[1]Instructions'!$C$7*J162*L162))))</f>
        <v>0</v>
      </c>
      <c r="N162" s="21">
        <f t="shared" si="14"/>
        <v>0</v>
      </c>
      <c r="P162" s="22">
        <f t="shared" si="12"/>
        <v>1</v>
      </c>
      <c r="Q162" s="23">
        <f t="shared" si="15"/>
        <v>0.0027397260273972603</v>
      </c>
      <c r="R162" s="24">
        <f t="shared" si="17"/>
        <v>0</v>
      </c>
    </row>
    <row r="163" spans="1:18" ht="15.75">
      <c r="A163" s="28"/>
      <c r="B163" s="29"/>
      <c r="C163" s="30"/>
      <c r="D163" s="31"/>
      <c r="E163" s="31"/>
      <c r="F163" s="32" t="s">
        <v>21</v>
      </c>
      <c r="G163" s="17">
        <v>1560</v>
      </c>
      <c r="H163" s="33"/>
      <c r="I163" s="34"/>
      <c r="J163" s="18">
        <f t="shared" si="16"/>
        <v>0</v>
      </c>
      <c r="K163" s="19">
        <f>IF(AND(C163="Y",F163="E",J163&gt;$C$7),"1.3 &amp; 2",IF(AND(C163="Y",F163="G",J163&gt;$C$6),"1.3 &amp; 2",IF(F163="G",'[1]Instructions'!$C$7*100,'[1]Instructions'!$C$8*100)))</f>
        <v>1.5</v>
      </c>
      <c r="L163" s="20">
        <f t="shared" si="13"/>
        <v>0</v>
      </c>
      <c r="M163" s="18">
        <f>IF(C163="Y",(MAX((0.013*$C$4*L163+(0.02*(J163-$C$4)*L163)),(IF(F163="E",('[1]Instructions'!$C$8*J163*L163),('[1]Instructions'!$C$7*J163*L163))))),(IF(F163="E",('[1]Instructions'!$C$8*J163*L163),('[1]Instructions'!$C$7*J163*L163))))</f>
        <v>0</v>
      </c>
      <c r="N163" s="21">
        <f t="shared" si="14"/>
        <v>0</v>
      </c>
      <c r="P163" s="22">
        <f t="shared" si="12"/>
        <v>1</v>
      </c>
      <c r="Q163" s="23">
        <f t="shared" si="15"/>
        <v>0.0027397260273972603</v>
      </c>
      <c r="R163" s="24">
        <f t="shared" si="17"/>
        <v>0</v>
      </c>
    </row>
    <row r="164" spans="1:18" ht="15.75">
      <c r="A164" s="28"/>
      <c r="B164" s="29"/>
      <c r="C164" s="30"/>
      <c r="D164" s="31"/>
      <c r="E164" s="31"/>
      <c r="F164" s="32" t="s">
        <v>21</v>
      </c>
      <c r="G164" s="17">
        <v>1560</v>
      </c>
      <c r="H164" s="33"/>
      <c r="I164" s="34"/>
      <c r="J164" s="18">
        <f t="shared" si="16"/>
        <v>0</v>
      </c>
      <c r="K164" s="19">
        <f>IF(AND(C164="Y",F164="E",J164&gt;$C$7),"1.3 &amp; 2",IF(AND(C164="Y",F164="G",J164&gt;$C$6),"1.3 &amp; 2",IF(F164="G",'[1]Instructions'!$C$7*100,'[1]Instructions'!$C$8*100)))</f>
        <v>1.5</v>
      </c>
      <c r="L164" s="20">
        <f t="shared" si="13"/>
        <v>0</v>
      </c>
      <c r="M164" s="18">
        <f>IF(C164="Y",(MAX((0.013*$C$4*L164+(0.02*(J164-$C$4)*L164)),(IF(F164="E",('[1]Instructions'!$C$8*J164*L164),('[1]Instructions'!$C$7*J164*L164))))),(IF(F164="E",('[1]Instructions'!$C$8*J164*L164),('[1]Instructions'!$C$7*J164*L164))))</f>
        <v>0</v>
      </c>
      <c r="N164" s="21">
        <f t="shared" si="14"/>
        <v>0</v>
      </c>
      <c r="P164" s="22">
        <f t="shared" si="12"/>
        <v>1</v>
      </c>
      <c r="Q164" s="23">
        <f t="shared" si="15"/>
        <v>0.0027397260273972603</v>
      </c>
      <c r="R164" s="24">
        <f t="shared" si="17"/>
        <v>0</v>
      </c>
    </row>
    <row r="165" spans="1:18" ht="15.75">
      <c r="A165" s="28"/>
      <c r="B165" s="29"/>
      <c r="C165" s="30"/>
      <c r="D165" s="31"/>
      <c r="E165" s="31"/>
      <c r="F165" s="32" t="s">
        <v>21</v>
      </c>
      <c r="G165" s="17">
        <v>1560</v>
      </c>
      <c r="H165" s="33"/>
      <c r="I165" s="34"/>
      <c r="J165" s="18">
        <f t="shared" si="16"/>
        <v>0</v>
      </c>
      <c r="K165" s="19">
        <f>IF(AND(C165="Y",F165="E",J165&gt;$C$7),"1.3 &amp; 2",IF(AND(C165="Y",F165="G",J165&gt;$C$6),"1.3 &amp; 2",IF(F165="G",'[1]Instructions'!$C$7*100,'[1]Instructions'!$C$8*100)))</f>
        <v>1.5</v>
      </c>
      <c r="L165" s="20">
        <f t="shared" si="13"/>
        <v>0</v>
      </c>
      <c r="M165" s="18">
        <f>IF(C165="Y",(MAX((0.013*$C$4*L165+(0.02*(J165-$C$4)*L165)),(IF(F165="E",('[1]Instructions'!$C$8*J165*L165),('[1]Instructions'!$C$7*J165*L165))))),(IF(F165="E",('[1]Instructions'!$C$8*J165*L165),('[1]Instructions'!$C$7*J165*L165))))</f>
        <v>0</v>
      </c>
      <c r="N165" s="21">
        <f t="shared" si="14"/>
        <v>0</v>
      </c>
      <c r="P165" s="22">
        <f t="shared" si="12"/>
        <v>1</v>
      </c>
      <c r="Q165" s="23">
        <f t="shared" si="15"/>
        <v>0.0027397260273972603</v>
      </c>
      <c r="R165" s="24">
        <f t="shared" si="17"/>
        <v>0</v>
      </c>
    </row>
    <row r="166" spans="1:18" ht="15.75">
      <c r="A166" s="28"/>
      <c r="B166" s="29"/>
      <c r="C166" s="30"/>
      <c r="D166" s="31"/>
      <c r="E166" s="31"/>
      <c r="F166" s="32" t="s">
        <v>21</v>
      </c>
      <c r="G166" s="17">
        <v>1560</v>
      </c>
      <c r="H166" s="33"/>
      <c r="I166" s="34"/>
      <c r="J166" s="18">
        <f t="shared" si="16"/>
        <v>0</v>
      </c>
      <c r="K166" s="19">
        <f>IF(AND(C166="Y",F166="E",J166&gt;$C$7),"1.3 &amp; 2",IF(AND(C166="Y",F166="G",J166&gt;$C$6),"1.3 &amp; 2",IF(F166="G",'[1]Instructions'!$C$7*100,'[1]Instructions'!$C$8*100)))</f>
        <v>1.5</v>
      </c>
      <c r="L166" s="20">
        <f t="shared" si="13"/>
        <v>0</v>
      </c>
      <c r="M166" s="18">
        <f>IF(C166="Y",(MAX((0.013*$C$4*L166+(0.02*(J166-$C$4)*L166)),(IF(F166="E",('[1]Instructions'!$C$8*J166*L166),('[1]Instructions'!$C$7*J166*L166))))),(IF(F166="E",('[1]Instructions'!$C$8*J166*L166),('[1]Instructions'!$C$7*J166*L166))))</f>
        <v>0</v>
      </c>
      <c r="N166" s="21">
        <f t="shared" si="14"/>
        <v>0</v>
      </c>
      <c r="P166" s="22">
        <f t="shared" si="12"/>
        <v>1</v>
      </c>
      <c r="Q166" s="23">
        <f t="shared" si="15"/>
        <v>0.0027397260273972603</v>
      </c>
      <c r="R166" s="24">
        <f t="shared" si="17"/>
        <v>0</v>
      </c>
    </row>
    <row r="167" spans="1:18" ht="15.75">
      <c r="A167" s="28"/>
      <c r="B167" s="29"/>
      <c r="C167" s="30"/>
      <c r="D167" s="31"/>
      <c r="E167" s="31"/>
      <c r="F167" s="32" t="s">
        <v>21</v>
      </c>
      <c r="G167" s="17">
        <v>1560</v>
      </c>
      <c r="H167" s="33"/>
      <c r="I167" s="34"/>
      <c r="J167" s="18">
        <f t="shared" si="16"/>
        <v>0</v>
      </c>
      <c r="K167" s="19">
        <f>IF(AND(C167="Y",F167="E",J167&gt;$C$7),"1.3 &amp; 2",IF(AND(C167="Y",F167="G",J167&gt;$C$6),"1.3 &amp; 2",IF(F167="G",'[1]Instructions'!$C$7*100,'[1]Instructions'!$C$8*100)))</f>
        <v>1.5</v>
      </c>
      <c r="L167" s="20">
        <f t="shared" si="13"/>
        <v>0</v>
      </c>
      <c r="M167" s="18">
        <f>IF(C167="Y",(MAX((0.013*$C$4*L167+(0.02*(J167-$C$4)*L167)),(IF(F167="E",('[1]Instructions'!$C$8*J167*L167),('[1]Instructions'!$C$7*J167*L167))))),(IF(F167="E",('[1]Instructions'!$C$8*J167*L167),('[1]Instructions'!$C$7*J167*L167))))</f>
        <v>0</v>
      </c>
      <c r="N167" s="21">
        <f t="shared" si="14"/>
        <v>0</v>
      </c>
      <c r="P167" s="22">
        <f t="shared" si="12"/>
        <v>1</v>
      </c>
      <c r="Q167" s="23">
        <f t="shared" si="15"/>
        <v>0.0027397260273972603</v>
      </c>
      <c r="R167" s="24">
        <f t="shared" si="17"/>
        <v>0</v>
      </c>
    </row>
    <row r="168" spans="1:18" ht="15.75">
      <c r="A168" s="28"/>
      <c r="B168" s="29"/>
      <c r="C168" s="30"/>
      <c r="D168" s="31"/>
      <c r="E168" s="31"/>
      <c r="F168" s="32" t="s">
        <v>21</v>
      </c>
      <c r="G168" s="17">
        <v>1560</v>
      </c>
      <c r="H168" s="33"/>
      <c r="I168" s="34"/>
      <c r="J168" s="18">
        <f t="shared" si="16"/>
        <v>0</v>
      </c>
      <c r="K168" s="19">
        <f>IF(AND(C168="Y",F168="E",J168&gt;$C$7),"1.3 &amp; 2",IF(AND(C168="Y",F168="G",J168&gt;$C$6),"1.3 &amp; 2",IF(F168="G",'[1]Instructions'!$C$7*100,'[1]Instructions'!$C$8*100)))</f>
        <v>1.5</v>
      </c>
      <c r="L168" s="20">
        <f t="shared" si="13"/>
        <v>0</v>
      </c>
      <c r="M168" s="18">
        <f>IF(C168="Y",(MAX((0.013*$C$4*L168+(0.02*(J168-$C$4)*L168)),(IF(F168="E",('[1]Instructions'!$C$8*J168*L168),('[1]Instructions'!$C$7*J168*L168))))),(IF(F168="E",('[1]Instructions'!$C$8*J168*L168),('[1]Instructions'!$C$7*J168*L168))))</f>
        <v>0</v>
      </c>
      <c r="N168" s="21">
        <f t="shared" si="14"/>
        <v>0</v>
      </c>
      <c r="P168" s="22">
        <f t="shared" si="12"/>
        <v>1</v>
      </c>
      <c r="Q168" s="23">
        <f t="shared" si="15"/>
        <v>0.0027397260273972603</v>
      </c>
      <c r="R168" s="24">
        <f t="shared" si="17"/>
        <v>0</v>
      </c>
    </row>
    <row r="169" spans="1:18" ht="15.75">
      <c r="A169" s="28"/>
      <c r="B169" s="29"/>
      <c r="C169" s="30"/>
      <c r="D169" s="31"/>
      <c r="E169" s="31"/>
      <c r="F169" s="32" t="s">
        <v>21</v>
      </c>
      <c r="G169" s="17">
        <v>1560</v>
      </c>
      <c r="H169" s="33"/>
      <c r="I169" s="34"/>
      <c r="J169" s="18">
        <f t="shared" si="16"/>
        <v>0</v>
      </c>
      <c r="K169" s="19">
        <f>IF(AND(C169="Y",F169="E",J169&gt;$C$7),"1.3 &amp; 2",IF(AND(C169="Y",F169="G",J169&gt;$C$6),"1.3 &amp; 2",IF(F169="G",'[1]Instructions'!$C$7*100,'[1]Instructions'!$C$8*100)))</f>
        <v>1.5</v>
      </c>
      <c r="L169" s="20">
        <f t="shared" si="13"/>
        <v>0</v>
      </c>
      <c r="M169" s="18">
        <f>IF(C169="Y",(MAX((0.013*$C$4*L169+(0.02*(J169-$C$4)*L169)),(IF(F169="E",('[1]Instructions'!$C$8*J169*L169),('[1]Instructions'!$C$7*J169*L169))))),(IF(F169="E",('[1]Instructions'!$C$8*J169*L169),('[1]Instructions'!$C$7*J169*L169))))</f>
        <v>0</v>
      </c>
      <c r="N169" s="21">
        <f t="shared" si="14"/>
        <v>0</v>
      </c>
      <c r="P169" s="22">
        <f t="shared" si="12"/>
        <v>1</v>
      </c>
      <c r="Q169" s="23">
        <f t="shared" si="15"/>
        <v>0.0027397260273972603</v>
      </c>
      <c r="R169" s="24">
        <f t="shared" si="17"/>
        <v>0</v>
      </c>
    </row>
    <row r="170" spans="1:18" ht="15.75">
      <c r="A170" s="28"/>
      <c r="B170" s="29"/>
      <c r="C170" s="30"/>
      <c r="D170" s="31"/>
      <c r="E170" s="31"/>
      <c r="F170" s="32" t="s">
        <v>21</v>
      </c>
      <c r="G170" s="17">
        <v>1560</v>
      </c>
      <c r="H170" s="33"/>
      <c r="I170" s="34"/>
      <c r="J170" s="18">
        <f t="shared" si="16"/>
        <v>0</v>
      </c>
      <c r="K170" s="19">
        <f>IF(AND(C170="Y",F170="E",J170&gt;$C$7),"1.3 &amp; 2",IF(AND(C170="Y",F170="G",J170&gt;$C$6),"1.3 &amp; 2",IF(F170="G",'[1]Instructions'!$C$7*100,'[1]Instructions'!$C$8*100)))</f>
        <v>1.5</v>
      </c>
      <c r="L170" s="20">
        <f t="shared" si="13"/>
        <v>0</v>
      </c>
      <c r="M170" s="18">
        <f>IF(C170="Y",(MAX((0.013*$C$4*L170+(0.02*(J170-$C$4)*L170)),(IF(F170="E",('[1]Instructions'!$C$8*J170*L170),('[1]Instructions'!$C$7*J170*L170))))),(IF(F170="E",('[1]Instructions'!$C$8*J170*L170),('[1]Instructions'!$C$7*J170*L170))))</f>
        <v>0</v>
      </c>
      <c r="N170" s="21">
        <f t="shared" si="14"/>
        <v>0</v>
      </c>
      <c r="P170" s="22">
        <f t="shared" si="12"/>
        <v>1</v>
      </c>
      <c r="Q170" s="23">
        <f t="shared" si="15"/>
        <v>0.0027397260273972603</v>
      </c>
      <c r="R170" s="24">
        <f t="shared" si="17"/>
        <v>0</v>
      </c>
    </row>
    <row r="171" spans="1:18" ht="15.75">
      <c r="A171" s="28"/>
      <c r="B171" s="29"/>
      <c r="C171" s="30"/>
      <c r="D171" s="31"/>
      <c r="E171" s="31"/>
      <c r="F171" s="32" t="s">
        <v>21</v>
      </c>
      <c r="G171" s="17">
        <v>1560</v>
      </c>
      <c r="H171" s="33"/>
      <c r="I171" s="34"/>
      <c r="J171" s="18">
        <f t="shared" si="16"/>
        <v>0</v>
      </c>
      <c r="K171" s="19">
        <f>IF(AND(C171="Y",F171="E",J171&gt;$C$7),"1.3 &amp; 2",IF(AND(C171="Y",F171="G",J171&gt;$C$6),"1.3 &amp; 2",IF(F171="G",'[1]Instructions'!$C$7*100,'[1]Instructions'!$C$8*100)))</f>
        <v>1.5</v>
      </c>
      <c r="L171" s="20">
        <f t="shared" si="13"/>
        <v>0</v>
      </c>
      <c r="M171" s="18">
        <f>IF(C171="Y",(MAX((0.013*$C$4*L171+(0.02*(J171-$C$4)*L171)),(IF(F171="E",('[1]Instructions'!$C$8*J171*L171),('[1]Instructions'!$C$7*J171*L171))))),(IF(F171="E",('[1]Instructions'!$C$8*J171*L171),('[1]Instructions'!$C$7*J171*L171))))</f>
        <v>0</v>
      </c>
      <c r="N171" s="21">
        <f t="shared" si="14"/>
        <v>0</v>
      </c>
      <c r="P171" s="22">
        <f t="shared" si="12"/>
        <v>1</v>
      </c>
      <c r="Q171" s="23">
        <f t="shared" si="15"/>
        <v>0.0027397260273972603</v>
      </c>
      <c r="R171" s="24">
        <f t="shared" si="17"/>
        <v>0</v>
      </c>
    </row>
    <row r="172" spans="1:18" ht="15.75">
      <c r="A172" s="28"/>
      <c r="B172" s="29"/>
      <c r="C172" s="30"/>
      <c r="D172" s="31"/>
      <c r="E172" s="31"/>
      <c r="F172" s="32" t="s">
        <v>21</v>
      </c>
      <c r="G172" s="17">
        <v>1560</v>
      </c>
      <c r="H172" s="33"/>
      <c r="I172" s="34"/>
      <c r="J172" s="18">
        <f t="shared" si="16"/>
        <v>0</v>
      </c>
      <c r="K172" s="19">
        <f>IF(AND(C172="Y",F172="E",J172&gt;$C$7),"1.3 &amp; 2",IF(AND(C172="Y",F172="G",J172&gt;$C$6),"1.3 &amp; 2",IF(F172="G",'[1]Instructions'!$C$7*100,'[1]Instructions'!$C$8*100)))</f>
        <v>1.5</v>
      </c>
      <c r="L172" s="20">
        <f t="shared" si="13"/>
        <v>0</v>
      </c>
      <c r="M172" s="18">
        <f>IF(C172="Y",(MAX((0.013*$C$4*L172+(0.02*(J172-$C$4)*L172)),(IF(F172="E",('[1]Instructions'!$C$8*J172*L172),('[1]Instructions'!$C$7*J172*L172))))),(IF(F172="E",('[1]Instructions'!$C$8*J172*L172),('[1]Instructions'!$C$7*J172*L172))))</f>
        <v>0</v>
      </c>
      <c r="N172" s="21">
        <f t="shared" si="14"/>
        <v>0</v>
      </c>
      <c r="P172" s="22">
        <f t="shared" si="12"/>
        <v>1</v>
      </c>
      <c r="Q172" s="23">
        <f t="shared" si="15"/>
        <v>0.0027397260273972603</v>
      </c>
      <c r="R172" s="24">
        <f t="shared" si="17"/>
        <v>0</v>
      </c>
    </row>
    <row r="173" spans="1:18" ht="15.75">
      <c r="A173" s="28"/>
      <c r="B173" s="29"/>
      <c r="C173" s="30"/>
      <c r="D173" s="31"/>
      <c r="E173" s="31"/>
      <c r="F173" s="32" t="s">
        <v>21</v>
      </c>
      <c r="G173" s="17">
        <v>1560</v>
      </c>
      <c r="H173" s="33"/>
      <c r="I173" s="34"/>
      <c r="J173" s="18">
        <f t="shared" si="16"/>
        <v>0</v>
      </c>
      <c r="K173" s="19">
        <f>IF(AND(C173="Y",F173="E",J173&gt;$C$7),"1.3 &amp; 2",IF(AND(C173="Y",F173="G",J173&gt;$C$6),"1.3 &amp; 2",IF(F173="G",'[1]Instructions'!$C$7*100,'[1]Instructions'!$C$8*100)))</f>
        <v>1.5</v>
      </c>
      <c r="L173" s="20">
        <f t="shared" si="13"/>
        <v>0</v>
      </c>
      <c r="M173" s="18">
        <f>IF(C173="Y",(MAX((0.013*$C$4*L173+(0.02*(J173-$C$4)*L173)),(IF(F173="E",('[1]Instructions'!$C$8*J173*L173),('[1]Instructions'!$C$7*J173*L173))))),(IF(F173="E",('[1]Instructions'!$C$8*J173*L173),('[1]Instructions'!$C$7*J173*L173))))</f>
        <v>0</v>
      </c>
      <c r="N173" s="21">
        <f t="shared" si="14"/>
        <v>0</v>
      </c>
      <c r="P173" s="22">
        <f t="shared" si="12"/>
        <v>1</v>
      </c>
      <c r="Q173" s="23">
        <f t="shared" si="15"/>
        <v>0.0027397260273972603</v>
      </c>
      <c r="R173" s="24">
        <f t="shared" si="17"/>
        <v>0</v>
      </c>
    </row>
    <row r="174" spans="1:18" ht="15.75">
      <c r="A174" s="28"/>
      <c r="B174" s="29"/>
      <c r="C174" s="30"/>
      <c r="D174" s="31"/>
      <c r="E174" s="31"/>
      <c r="F174" s="32" t="s">
        <v>21</v>
      </c>
      <c r="G174" s="17">
        <v>1560</v>
      </c>
      <c r="H174" s="33"/>
      <c r="I174" s="34"/>
      <c r="J174" s="18">
        <f t="shared" si="16"/>
        <v>0</v>
      </c>
      <c r="K174" s="19">
        <f>IF(AND(C174="Y",F174="E",J174&gt;$C$7),"1.3 &amp; 2",IF(AND(C174="Y",F174="G",J174&gt;$C$6),"1.3 &amp; 2",IF(F174="G",'[1]Instructions'!$C$7*100,'[1]Instructions'!$C$8*100)))</f>
        <v>1.5</v>
      </c>
      <c r="L174" s="20">
        <f t="shared" si="13"/>
        <v>0</v>
      </c>
      <c r="M174" s="18">
        <f>IF(C174="Y",(MAX((0.013*$C$4*L174+(0.02*(J174-$C$4)*L174)),(IF(F174="E",('[1]Instructions'!$C$8*J174*L174),('[1]Instructions'!$C$7*J174*L174))))),(IF(F174="E",('[1]Instructions'!$C$8*J174*L174),('[1]Instructions'!$C$7*J174*L174))))</f>
        <v>0</v>
      </c>
      <c r="N174" s="21">
        <f t="shared" si="14"/>
        <v>0</v>
      </c>
      <c r="P174" s="22">
        <f t="shared" si="12"/>
        <v>1</v>
      </c>
      <c r="Q174" s="23">
        <f t="shared" si="15"/>
        <v>0.0027397260273972603</v>
      </c>
      <c r="R174" s="24">
        <f t="shared" si="17"/>
        <v>0</v>
      </c>
    </row>
    <row r="175" spans="1:18" ht="15.75">
      <c r="A175" s="28"/>
      <c r="B175" s="29"/>
      <c r="C175" s="30"/>
      <c r="D175" s="31"/>
      <c r="E175" s="31"/>
      <c r="F175" s="32" t="s">
        <v>21</v>
      </c>
      <c r="G175" s="17">
        <v>1560</v>
      </c>
      <c r="H175" s="33"/>
      <c r="I175" s="34"/>
      <c r="J175" s="18">
        <f t="shared" si="16"/>
        <v>0</v>
      </c>
      <c r="K175" s="19">
        <f>IF(AND(C175="Y",F175="E",J175&gt;$C$7),"1.3 &amp; 2",IF(AND(C175="Y",F175="G",J175&gt;$C$6),"1.3 &amp; 2",IF(F175="G",'[1]Instructions'!$C$7*100,'[1]Instructions'!$C$8*100)))</f>
        <v>1.5</v>
      </c>
      <c r="L175" s="20">
        <f t="shared" si="13"/>
        <v>0</v>
      </c>
      <c r="M175" s="18">
        <f>IF(C175="Y",(MAX((0.013*$C$4*L175+(0.02*(J175-$C$4)*L175)),(IF(F175="E",('[1]Instructions'!$C$8*J175*L175),('[1]Instructions'!$C$7*J175*L175))))),(IF(F175="E",('[1]Instructions'!$C$8*J175*L175),('[1]Instructions'!$C$7*J175*L175))))</f>
        <v>0</v>
      </c>
      <c r="N175" s="21">
        <f t="shared" si="14"/>
        <v>0</v>
      </c>
      <c r="P175" s="22">
        <f t="shared" si="12"/>
        <v>1</v>
      </c>
      <c r="Q175" s="23">
        <f t="shared" si="15"/>
        <v>0.0027397260273972603</v>
      </c>
      <c r="R175" s="24">
        <f t="shared" si="17"/>
        <v>0</v>
      </c>
    </row>
    <row r="176" spans="1:18" ht="15.75">
      <c r="A176" s="28"/>
      <c r="B176" s="29"/>
      <c r="C176" s="30"/>
      <c r="D176" s="31"/>
      <c r="E176" s="31"/>
      <c r="F176" s="32" t="s">
        <v>21</v>
      </c>
      <c r="G176" s="17">
        <v>1560</v>
      </c>
      <c r="H176" s="33"/>
      <c r="I176" s="34"/>
      <c r="J176" s="18">
        <f t="shared" si="16"/>
        <v>0</v>
      </c>
      <c r="K176" s="19">
        <f>IF(AND(C176="Y",F176="E",J176&gt;$C$7),"1.3 &amp; 2",IF(AND(C176="Y",F176="G",J176&gt;$C$6),"1.3 &amp; 2",IF(F176="G",'[1]Instructions'!$C$7*100,'[1]Instructions'!$C$8*100)))</f>
        <v>1.5</v>
      </c>
      <c r="L176" s="20">
        <f t="shared" si="13"/>
        <v>0</v>
      </c>
      <c r="M176" s="18">
        <f>IF(C176="Y",(MAX((0.013*$C$4*L176+(0.02*(J176-$C$4)*L176)),(IF(F176="E",('[1]Instructions'!$C$8*J176*L176),('[1]Instructions'!$C$7*J176*L176))))),(IF(F176="E",('[1]Instructions'!$C$8*J176*L176),('[1]Instructions'!$C$7*J176*L176))))</f>
        <v>0</v>
      </c>
      <c r="N176" s="21">
        <f t="shared" si="14"/>
        <v>0</v>
      </c>
      <c r="P176" s="22">
        <f t="shared" si="12"/>
        <v>1</v>
      </c>
      <c r="Q176" s="23">
        <f t="shared" si="15"/>
        <v>0.0027397260273972603</v>
      </c>
      <c r="R176" s="24">
        <f t="shared" si="17"/>
        <v>0</v>
      </c>
    </row>
    <row r="177" spans="1:18" ht="15.75">
      <c r="A177" s="28"/>
      <c r="B177" s="29"/>
      <c r="C177" s="30"/>
      <c r="D177" s="31"/>
      <c r="E177" s="31"/>
      <c r="F177" s="32" t="s">
        <v>21</v>
      </c>
      <c r="G177" s="17">
        <v>1560</v>
      </c>
      <c r="H177" s="33"/>
      <c r="I177" s="34"/>
      <c r="J177" s="18">
        <f t="shared" si="16"/>
        <v>0</v>
      </c>
      <c r="K177" s="19">
        <f>IF(AND(C177="Y",F177="E",J177&gt;$C$7),"1.3 &amp; 2",IF(AND(C177="Y",F177="G",J177&gt;$C$6),"1.3 &amp; 2",IF(F177="G",'[1]Instructions'!$C$7*100,'[1]Instructions'!$C$8*100)))</f>
        <v>1.5</v>
      </c>
      <c r="L177" s="20">
        <f t="shared" si="13"/>
        <v>0</v>
      </c>
      <c r="M177" s="18">
        <f>IF(C177="Y",(MAX((0.013*$C$4*L177+(0.02*(J177-$C$4)*L177)),(IF(F177="E",('[1]Instructions'!$C$8*J177*L177),('[1]Instructions'!$C$7*J177*L177))))),(IF(F177="E",('[1]Instructions'!$C$8*J177*L177),('[1]Instructions'!$C$7*J177*L177))))</f>
        <v>0</v>
      </c>
      <c r="N177" s="21">
        <f t="shared" si="14"/>
        <v>0</v>
      </c>
      <c r="P177" s="22">
        <f t="shared" si="12"/>
        <v>1</v>
      </c>
      <c r="Q177" s="23">
        <f t="shared" si="15"/>
        <v>0.0027397260273972603</v>
      </c>
      <c r="R177" s="24">
        <f t="shared" si="17"/>
        <v>0</v>
      </c>
    </row>
    <row r="178" spans="1:18" ht="15.75">
      <c r="A178" s="28"/>
      <c r="B178" s="29"/>
      <c r="C178" s="30"/>
      <c r="D178" s="31"/>
      <c r="E178" s="31"/>
      <c r="F178" s="32" t="s">
        <v>21</v>
      </c>
      <c r="G178" s="17">
        <v>1560</v>
      </c>
      <c r="H178" s="33"/>
      <c r="I178" s="34"/>
      <c r="J178" s="18">
        <f t="shared" si="16"/>
        <v>0</v>
      </c>
      <c r="K178" s="19">
        <f>IF(AND(C178="Y",F178="E",J178&gt;$C$7),"1.3 &amp; 2",IF(AND(C178="Y",F178="G",J178&gt;$C$6),"1.3 &amp; 2",IF(F178="G",'[1]Instructions'!$C$7*100,'[1]Instructions'!$C$8*100)))</f>
        <v>1.5</v>
      </c>
      <c r="L178" s="20">
        <f t="shared" si="13"/>
        <v>0</v>
      </c>
      <c r="M178" s="18">
        <f>IF(C178="Y",(MAX((0.013*$C$4*L178+(0.02*(J178-$C$4)*L178)),(IF(F178="E",('[1]Instructions'!$C$8*J178*L178),('[1]Instructions'!$C$7*J178*L178))))),(IF(F178="E",('[1]Instructions'!$C$8*J178*L178),('[1]Instructions'!$C$7*J178*L178))))</f>
        <v>0</v>
      </c>
      <c r="N178" s="21">
        <f t="shared" si="14"/>
        <v>0</v>
      </c>
      <c r="P178" s="22">
        <f t="shared" si="12"/>
        <v>1</v>
      </c>
      <c r="Q178" s="23">
        <f t="shared" si="15"/>
        <v>0.0027397260273972603</v>
      </c>
      <c r="R178" s="24">
        <f t="shared" si="17"/>
        <v>0</v>
      </c>
    </row>
    <row r="179" spans="1:18" ht="15.75">
      <c r="A179" s="28"/>
      <c r="B179" s="29"/>
      <c r="C179" s="30"/>
      <c r="D179" s="31"/>
      <c r="E179" s="31"/>
      <c r="F179" s="32" t="s">
        <v>21</v>
      </c>
      <c r="G179" s="17">
        <v>1560</v>
      </c>
      <c r="H179" s="33"/>
      <c r="I179" s="34"/>
      <c r="J179" s="18">
        <f t="shared" si="16"/>
        <v>0</v>
      </c>
      <c r="K179" s="19">
        <f>IF(AND(C179="Y",F179="E",J179&gt;$C$7),"1.3 &amp; 2",IF(AND(C179="Y",F179="G",J179&gt;$C$6),"1.3 &amp; 2",IF(F179="G",'[1]Instructions'!$C$7*100,'[1]Instructions'!$C$8*100)))</f>
        <v>1.5</v>
      </c>
      <c r="L179" s="20">
        <f t="shared" si="13"/>
        <v>0</v>
      </c>
      <c r="M179" s="18">
        <f>IF(C179="Y",(MAX((0.013*$C$4*L179+(0.02*(J179-$C$4)*L179)),(IF(F179="E",('[1]Instructions'!$C$8*J179*L179),('[1]Instructions'!$C$7*J179*L179))))),(IF(F179="E",('[1]Instructions'!$C$8*J179*L179),('[1]Instructions'!$C$7*J179*L179))))</f>
        <v>0</v>
      </c>
      <c r="N179" s="21">
        <f t="shared" si="14"/>
        <v>0</v>
      </c>
      <c r="P179" s="22">
        <f t="shared" si="12"/>
        <v>1</v>
      </c>
      <c r="Q179" s="23">
        <f t="shared" si="15"/>
        <v>0.0027397260273972603</v>
      </c>
      <c r="R179" s="24">
        <f t="shared" si="17"/>
        <v>0</v>
      </c>
    </row>
    <row r="180" spans="1:18" ht="15.75">
      <c r="A180" s="28"/>
      <c r="B180" s="29"/>
      <c r="C180" s="30"/>
      <c r="D180" s="31"/>
      <c r="E180" s="31"/>
      <c r="F180" s="32" t="s">
        <v>21</v>
      </c>
      <c r="G180" s="17">
        <v>1560</v>
      </c>
      <c r="H180" s="33"/>
      <c r="I180" s="34"/>
      <c r="J180" s="18">
        <f t="shared" si="16"/>
        <v>0</v>
      </c>
      <c r="K180" s="19">
        <f>IF(AND(C180="Y",F180="E",J180&gt;$C$7),"1.3 &amp; 2",IF(AND(C180="Y",F180="G",J180&gt;$C$6),"1.3 &amp; 2",IF(F180="G",'[1]Instructions'!$C$7*100,'[1]Instructions'!$C$8*100)))</f>
        <v>1.5</v>
      </c>
      <c r="L180" s="20">
        <f t="shared" si="13"/>
        <v>0</v>
      </c>
      <c r="M180" s="18">
        <f>IF(C180="Y",(MAX((0.013*$C$4*L180+(0.02*(J180-$C$4)*L180)),(IF(F180="E",('[1]Instructions'!$C$8*J180*L180),('[1]Instructions'!$C$7*J180*L180))))),(IF(F180="E",('[1]Instructions'!$C$8*J180*L180),('[1]Instructions'!$C$7*J180*L180))))</f>
        <v>0</v>
      </c>
      <c r="N180" s="21">
        <f t="shared" si="14"/>
        <v>0</v>
      </c>
      <c r="P180" s="22">
        <f t="shared" si="12"/>
        <v>1</v>
      </c>
      <c r="Q180" s="23">
        <f t="shared" si="15"/>
        <v>0.0027397260273972603</v>
      </c>
      <c r="R180" s="24">
        <f t="shared" si="17"/>
        <v>0</v>
      </c>
    </row>
    <row r="181" spans="1:18" ht="15.75">
      <c r="A181" s="28"/>
      <c r="B181" s="29"/>
      <c r="C181" s="30"/>
      <c r="D181" s="31"/>
      <c r="E181" s="31"/>
      <c r="F181" s="32" t="s">
        <v>21</v>
      </c>
      <c r="G181" s="17">
        <v>1560</v>
      </c>
      <c r="H181" s="33"/>
      <c r="I181" s="34"/>
      <c r="J181" s="18">
        <f t="shared" si="16"/>
        <v>0</v>
      </c>
      <c r="K181" s="19">
        <f>IF(AND(C181="Y",F181="E",J181&gt;$C$7),"1.3 &amp; 2",IF(AND(C181="Y",F181="G",J181&gt;$C$6),"1.3 &amp; 2",IF(F181="G",'[1]Instructions'!$C$7*100,'[1]Instructions'!$C$8*100)))</f>
        <v>1.5</v>
      </c>
      <c r="L181" s="20">
        <f t="shared" si="13"/>
        <v>0</v>
      </c>
      <c r="M181" s="18">
        <f>IF(C181="Y",(MAX((0.013*$C$4*L181+(0.02*(J181-$C$4)*L181)),(IF(F181="E",('[1]Instructions'!$C$8*J181*L181),('[1]Instructions'!$C$7*J181*L181))))),(IF(F181="E",('[1]Instructions'!$C$8*J181*L181),('[1]Instructions'!$C$7*J181*L181))))</f>
        <v>0</v>
      </c>
      <c r="N181" s="21">
        <f t="shared" si="14"/>
        <v>0</v>
      </c>
      <c r="P181" s="22">
        <f t="shared" si="12"/>
        <v>1</v>
      </c>
      <c r="Q181" s="23">
        <f t="shared" si="15"/>
        <v>0.0027397260273972603</v>
      </c>
      <c r="R181" s="24">
        <f t="shared" si="17"/>
        <v>0</v>
      </c>
    </row>
    <row r="182" spans="1:18" ht="15.75">
      <c r="A182" s="28"/>
      <c r="B182" s="29"/>
      <c r="C182" s="30"/>
      <c r="D182" s="31"/>
      <c r="E182" s="31"/>
      <c r="F182" s="32" t="s">
        <v>21</v>
      </c>
      <c r="G182" s="17">
        <v>1560</v>
      </c>
      <c r="H182" s="33"/>
      <c r="I182" s="34"/>
      <c r="J182" s="18">
        <f t="shared" si="16"/>
        <v>0</v>
      </c>
      <c r="K182" s="19">
        <f>IF(AND(C182="Y",F182="E",J182&gt;$C$7),"1.3 &amp; 2",IF(AND(C182="Y",F182="G",J182&gt;$C$6),"1.3 &amp; 2",IF(F182="G",'[1]Instructions'!$C$7*100,'[1]Instructions'!$C$8*100)))</f>
        <v>1.5</v>
      </c>
      <c r="L182" s="20">
        <f t="shared" si="13"/>
        <v>0</v>
      </c>
      <c r="M182" s="18">
        <f>IF(C182="Y",(MAX((0.013*$C$4*L182+(0.02*(J182-$C$4)*L182)),(IF(F182="E",('[1]Instructions'!$C$8*J182*L182),('[1]Instructions'!$C$7*J182*L182))))),(IF(F182="E",('[1]Instructions'!$C$8*J182*L182),('[1]Instructions'!$C$7*J182*L182))))</f>
        <v>0</v>
      </c>
      <c r="N182" s="21">
        <f t="shared" si="14"/>
        <v>0</v>
      </c>
      <c r="P182" s="22">
        <f t="shared" si="12"/>
        <v>1</v>
      </c>
      <c r="Q182" s="23">
        <f t="shared" si="15"/>
        <v>0.0027397260273972603</v>
      </c>
      <c r="R182" s="24">
        <f t="shared" si="17"/>
        <v>0</v>
      </c>
    </row>
    <row r="183" spans="1:18" ht="15.75">
      <c r="A183" s="28"/>
      <c r="B183" s="29"/>
      <c r="C183" s="30"/>
      <c r="D183" s="31"/>
      <c r="E183" s="31"/>
      <c r="F183" s="32" t="s">
        <v>21</v>
      </c>
      <c r="G183" s="17">
        <v>1560</v>
      </c>
      <c r="H183" s="33"/>
      <c r="I183" s="34"/>
      <c r="J183" s="18">
        <f t="shared" si="16"/>
        <v>0</v>
      </c>
      <c r="K183" s="19">
        <f>IF(AND(C183="Y",F183="E",J183&gt;$C$7),"1.3 &amp; 2",IF(AND(C183="Y",F183="G",J183&gt;$C$6),"1.3 &amp; 2",IF(F183="G",'[1]Instructions'!$C$7*100,'[1]Instructions'!$C$8*100)))</f>
        <v>1.5</v>
      </c>
      <c r="L183" s="20">
        <f t="shared" si="13"/>
        <v>0</v>
      </c>
      <c r="M183" s="18">
        <f>IF(C183="Y",(MAX((0.013*$C$4*L183+(0.02*(J183-$C$4)*L183)),(IF(F183="E",('[1]Instructions'!$C$8*J183*L183),('[1]Instructions'!$C$7*J183*L183))))),(IF(F183="E",('[1]Instructions'!$C$8*J183*L183),('[1]Instructions'!$C$7*J183*L183))))</f>
        <v>0</v>
      </c>
      <c r="N183" s="21">
        <f t="shared" si="14"/>
        <v>0</v>
      </c>
      <c r="P183" s="22">
        <f t="shared" si="12"/>
        <v>1</v>
      </c>
      <c r="Q183" s="23">
        <f t="shared" si="15"/>
        <v>0.0027397260273972603</v>
      </c>
      <c r="R183" s="24">
        <f t="shared" si="17"/>
        <v>0</v>
      </c>
    </row>
    <row r="184" spans="1:18" ht="15.75">
      <c r="A184" s="28"/>
      <c r="B184" s="29"/>
      <c r="C184" s="30"/>
      <c r="D184" s="31"/>
      <c r="E184" s="31"/>
      <c r="F184" s="32" t="s">
        <v>21</v>
      </c>
      <c r="G184" s="17">
        <v>1560</v>
      </c>
      <c r="H184" s="33"/>
      <c r="I184" s="34"/>
      <c r="J184" s="18">
        <f t="shared" si="16"/>
        <v>0</v>
      </c>
      <c r="K184" s="19">
        <f>IF(AND(C184="Y",F184="E",J184&gt;$C$7),"1.3 &amp; 2",IF(AND(C184="Y",F184="G",J184&gt;$C$6),"1.3 &amp; 2",IF(F184="G",'[1]Instructions'!$C$7*100,'[1]Instructions'!$C$8*100)))</f>
        <v>1.5</v>
      </c>
      <c r="L184" s="20">
        <f t="shared" si="13"/>
        <v>0</v>
      </c>
      <c r="M184" s="18">
        <f>IF(C184="Y",(MAX((0.013*$C$4*L184+(0.02*(J184-$C$4)*L184)),(IF(F184="E",('[1]Instructions'!$C$8*J184*L184),('[1]Instructions'!$C$7*J184*L184))))),(IF(F184="E",('[1]Instructions'!$C$8*J184*L184),('[1]Instructions'!$C$7*J184*L184))))</f>
        <v>0</v>
      </c>
      <c r="N184" s="21">
        <f t="shared" si="14"/>
        <v>0</v>
      </c>
      <c r="P184" s="22">
        <f t="shared" si="12"/>
        <v>1</v>
      </c>
      <c r="Q184" s="23">
        <f t="shared" si="15"/>
        <v>0.0027397260273972603</v>
      </c>
      <c r="R184" s="24">
        <f t="shared" si="17"/>
        <v>0</v>
      </c>
    </row>
    <row r="185" spans="1:18" ht="15.75">
      <c r="A185" s="28"/>
      <c r="B185" s="29"/>
      <c r="C185" s="30"/>
      <c r="D185" s="31"/>
      <c r="E185" s="31"/>
      <c r="F185" s="32" t="s">
        <v>21</v>
      </c>
      <c r="G185" s="17">
        <v>1560</v>
      </c>
      <c r="H185" s="33"/>
      <c r="I185" s="34"/>
      <c r="J185" s="18">
        <f t="shared" si="16"/>
        <v>0</v>
      </c>
      <c r="K185" s="19">
        <f>IF(AND(C185="Y",F185="E",J185&gt;$C$7),"1.3 &amp; 2",IF(AND(C185="Y",F185="G",J185&gt;$C$6),"1.3 &amp; 2",IF(F185="G",'[1]Instructions'!$C$7*100,'[1]Instructions'!$C$8*100)))</f>
        <v>1.5</v>
      </c>
      <c r="L185" s="20">
        <f t="shared" si="13"/>
        <v>0</v>
      </c>
      <c r="M185" s="18">
        <f>IF(C185="Y",(MAX((0.013*$C$4*L185+(0.02*(J185-$C$4)*L185)),(IF(F185="E",('[1]Instructions'!$C$8*J185*L185),('[1]Instructions'!$C$7*J185*L185))))),(IF(F185="E",('[1]Instructions'!$C$8*J185*L185),('[1]Instructions'!$C$7*J185*L185))))</f>
        <v>0</v>
      </c>
      <c r="N185" s="21">
        <f t="shared" si="14"/>
        <v>0</v>
      </c>
      <c r="P185" s="22">
        <f t="shared" si="12"/>
        <v>1</v>
      </c>
      <c r="Q185" s="23">
        <f t="shared" si="15"/>
        <v>0.0027397260273972603</v>
      </c>
      <c r="R185" s="24">
        <f t="shared" si="17"/>
        <v>0</v>
      </c>
    </row>
    <row r="186" spans="1:18" ht="15.75">
      <c r="A186" s="28"/>
      <c r="B186" s="29"/>
      <c r="C186" s="30"/>
      <c r="D186" s="31"/>
      <c r="E186" s="31"/>
      <c r="F186" s="32" t="s">
        <v>21</v>
      </c>
      <c r="G186" s="17">
        <v>1560</v>
      </c>
      <c r="H186" s="33"/>
      <c r="I186" s="34"/>
      <c r="J186" s="18">
        <f t="shared" si="16"/>
        <v>0</v>
      </c>
      <c r="K186" s="19">
        <f>IF(AND(C186="Y",F186="E",J186&gt;$C$7),"1.3 &amp; 2",IF(AND(C186="Y",F186="G",J186&gt;$C$6),"1.3 &amp; 2",IF(F186="G",'[1]Instructions'!$C$7*100,'[1]Instructions'!$C$8*100)))</f>
        <v>1.5</v>
      </c>
      <c r="L186" s="20">
        <f t="shared" si="13"/>
        <v>0</v>
      </c>
      <c r="M186" s="18">
        <f>IF(C186="Y",(MAX((0.013*$C$4*L186+(0.02*(J186-$C$4)*L186)),(IF(F186="E",('[1]Instructions'!$C$8*J186*L186),('[1]Instructions'!$C$7*J186*L186))))),(IF(F186="E",('[1]Instructions'!$C$8*J186*L186),('[1]Instructions'!$C$7*J186*L186))))</f>
        <v>0</v>
      </c>
      <c r="N186" s="21">
        <f t="shared" si="14"/>
        <v>0</v>
      </c>
      <c r="P186" s="22">
        <f t="shared" si="12"/>
        <v>1</v>
      </c>
      <c r="Q186" s="23">
        <f t="shared" si="15"/>
        <v>0.0027397260273972603</v>
      </c>
      <c r="R186" s="24">
        <f t="shared" si="17"/>
        <v>0</v>
      </c>
    </row>
    <row r="187" spans="1:18" ht="15.75">
      <c r="A187" s="28"/>
      <c r="B187" s="29"/>
      <c r="C187" s="30"/>
      <c r="D187" s="31"/>
      <c r="E187" s="31"/>
      <c r="F187" s="32" t="s">
        <v>21</v>
      </c>
      <c r="G187" s="17">
        <v>1560</v>
      </c>
      <c r="H187" s="33"/>
      <c r="I187" s="34"/>
      <c r="J187" s="18">
        <f t="shared" si="16"/>
        <v>0</v>
      </c>
      <c r="K187" s="19">
        <f>IF(AND(C187="Y",F187="E",J187&gt;$C$7),"1.3 &amp; 2",IF(AND(C187="Y",F187="G",J187&gt;$C$6),"1.3 &amp; 2",IF(F187="G",'[1]Instructions'!$C$7*100,'[1]Instructions'!$C$8*100)))</f>
        <v>1.5</v>
      </c>
      <c r="L187" s="20">
        <f t="shared" si="13"/>
        <v>0</v>
      </c>
      <c r="M187" s="18">
        <f>IF(C187="Y",(MAX((0.013*$C$4*L187+(0.02*(J187-$C$4)*L187)),(IF(F187="E",('[1]Instructions'!$C$8*J187*L187),('[1]Instructions'!$C$7*J187*L187))))),(IF(F187="E",('[1]Instructions'!$C$8*J187*L187),('[1]Instructions'!$C$7*J187*L187))))</f>
        <v>0</v>
      </c>
      <c r="N187" s="21">
        <f t="shared" si="14"/>
        <v>0</v>
      </c>
      <c r="P187" s="22">
        <f t="shared" si="12"/>
        <v>1</v>
      </c>
      <c r="Q187" s="23">
        <f t="shared" si="15"/>
        <v>0.0027397260273972603</v>
      </c>
      <c r="R187" s="24">
        <f t="shared" si="17"/>
        <v>0</v>
      </c>
    </row>
    <row r="188" spans="1:18" ht="15.75">
      <c r="A188" s="28"/>
      <c r="B188" s="29"/>
      <c r="C188" s="30"/>
      <c r="D188" s="31"/>
      <c r="E188" s="31"/>
      <c r="F188" s="32" t="s">
        <v>21</v>
      </c>
      <c r="G188" s="17">
        <v>1560</v>
      </c>
      <c r="H188" s="33"/>
      <c r="I188" s="34"/>
      <c r="J188" s="18">
        <f t="shared" si="16"/>
        <v>0</v>
      </c>
      <c r="K188" s="19">
        <f>IF(AND(C188="Y",F188="E",J188&gt;$C$7),"1.3 &amp; 2",IF(AND(C188="Y",F188="G",J188&gt;$C$6),"1.3 &amp; 2",IF(F188="G",'[1]Instructions'!$C$7*100,'[1]Instructions'!$C$8*100)))</f>
        <v>1.5</v>
      </c>
      <c r="L188" s="20">
        <f t="shared" si="13"/>
        <v>0</v>
      </c>
      <c r="M188" s="18">
        <f>IF(C188="Y",(MAX((0.013*$C$4*L188+(0.02*(J188-$C$4)*L188)),(IF(F188="E",('[1]Instructions'!$C$8*J188*L188),('[1]Instructions'!$C$7*J188*L188))))),(IF(F188="E",('[1]Instructions'!$C$8*J188*L188),('[1]Instructions'!$C$7*J188*L188))))</f>
        <v>0</v>
      </c>
      <c r="N188" s="21">
        <f t="shared" si="14"/>
        <v>0</v>
      </c>
      <c r="P188" s="22">
        <f t="shared" si="12"/>
        <v>1</v>
      </c>
      <c r="Q188" s="23">
        <f t="shared" si="15"/>
        <v>0.0027397260273972603</v>
      </c>
      <c r="R188" s="24">
        <f t="shared" si="17"/>
        <v>0</v>
      </c>
    </row>
    <row r="189" spans="1:18" ht="15.75">
      <c r="A189" s="28"/>
      <c r="B189" s="29"/>
      <c r="C189" s="30"/>
      <c r="D189" s="31"/>
      <c r="E189" s="31"/>
      <c r="F189" s="32" t="s">
        <v>21</v>
      </c>
      <c r="G189" s="17">
        <v>1560</v>
      </c>
      <c r="H189" s="33"/>
      <c r="I189" s="34"/>
      <c r="J189" s="18">
        <f t="shared" si="16"/>
        <v>0</v>
      </c>
      <c r="K189" s="19">
        <f>IF(AND(C189="Y",F189="E",J189&gt;$C$7),"1.3 &amp; 2",IF(AND(C189="Y",F189="G",J189&gt;$C$6),"1.3 &amp; 2",IF(F189="G",'[1]Instructions'!$C$7*100,'[1]Instructions'!$C$8*100)))</f>
        <v>1.5</v>
      </c>
      <c r="L189" s="20">
        <f t="shared" si="13"/>
        <v>0</v>
      </c>
      <c r="M189" s="18">
        <f>IF(C189="Y",(MAX((0.013*$C$4*L189+(0.02*(J189-$C$4)*L189)),(IF(F189="E",('[1]Instructions'!$C$8*J189*L189),('[1]Instructions'!$C$7*J189*L189))))),(IF(F189="E",('[1]Instructions'!$C$8*J189*L189),('[1]Instructions'!$C$7*J189*L189))))</f>
        <v>0</v>
      </c>
      <c r="N189" s="21">
        <f t="shared" si="14"/>
        <v>0</v>
      </c>
      <c r="P189" s="22">
        <f t="shared" si="12"/>
        <v>1</v>
      </c>
      <c r="Q189" s="23">
        <f t="shared" si="15"/>
        <v>0.0027397260273972603</v>
      </c>
      <c r="R189" s="24">
        <f t="shared" si="17"/>
        <v>0</v>
      </c>
    </row>
    <row r="190" spans="1:18" ht="15.75">
      <c r="A190" s="28"/>
      <c r="B190" s="29"/>
      <c r="C190" s="30"/>
      <c r="D190" s="31"/>
      <c r="E190" s="31"/>
      <c r="F190" s="32" t="s">
        <v>21</v>
      </c>
      <c r="G190" s="17">
        <v>1560</v>
      </c>
      <c r="H190" s="33"/>
      <c r="I190" s="34"/>
      <c r="J190" s="18">
        <f t="shared" si="16"/>
        <v>0</v>
      </c>
      <c r="K190" s="19">
        <f>IF(AND(C190="Y",F190="E",J190&gt;$C$7),"1.3 &amp; 2",IF(AND(C190="Y",F190="G",J190&gt;$C$6),"1.3 &amp; 2",IF(F190="G",'[1]Instructions'!$C$7*100,'[1]Instructions'!$C$8*100)))</f>
        <v>1.5</v>
      </c>
      <c r="L190" s="20">
        <f t="shared" si="13"/>
        <v>0</v>
      </c>
      <c r="M190" s="18">
        <f>IF(C190="Y",(MAX((0.013*$C$4*L190+(0.02*(J190-$C$4)*L190)),(IF(F190="E",('[1]Instructions'!$C$8*J190*L190),('[1]Instructions'!$C$7*J190*L190))))),(IF(F190="E",('[1]Instructions'!$C$8*J190*L190),('[1]Instructions'!$C$7*J190*L190))))</f>
        <v>0</v>
      </c>
      <c r="N190" s="21">
        <f t="shared" si="14"/>
        <v>0</v>
      </c>
      <c r="P190" s="22">
        <f t="shared" si="12"/>
        <v>1</v>
      </c>
      <c r="Q190" s="23">
        <f t="shared" si="15"/>
        <v>0.0027397260273972603</v>
      </c>
      <c r="R190" s="24">
        <f t="shared" si="17"/>
        <v>0</v>
      </c>
    </row>
    <row r="191" spans="1:18" ht="15.75">
      <c r="A191" s="28"/>
      <c r="B191" s="29"/>
      <c r="C191" s="30"/>
      <c r="D191" s="31"/>
      <c r="E191" s="31"/>
      <c r="F191" s="32" t="s">
        <v>21</v>
      </c>
      <c r="G191" s="17">
        <v>1560</v>
      </c>
      <c r="H191" s="33"/>
      <c r="I191" s="34"/>
      <c r="J191" s="18">
        <f t="shared" si="16"/>
        <v>0</v>
      </c>
      <c r="K191" s="19">
        <f>IF(AND(C191="Y",F191="E",J191&gt;$C$7),"1.3 &amp; 2",IF(AND(C191="Y",F191="G",J191&gt;$C$6),"1.3 &amp; 2",IF(F191="G",'[1]Instructions'!$C$7*100,'[1]Instructions'!$C$8*100)))</f>
        <v>1.5</v>
      </c>
      <c r="L191" s="20">
        <f t="shared" si="13"/>
        <v>0</v>
      </c>
      <c r="M191" s="18">
        <f>IF(C191="Y",(MAX((0.013*$C$4*L191+(0.02*(J191-$C$4)*L191)),(IF(F191="E",('[1]Instructions'!$C$8*J191*L191),('[1]Instructions'!$C$7*J191*L191))))),(IF(F191="E",('[1]Instructions'!$C$8*J191*L191),('[1]Instructions'!$C$7*J191*L191))))</f>
        <v>0</v>
      </c>
      <c r="N191" s="21">
        <f t="shared" si="14"/>
        <v>0</v>
      </c>
      <c r="P191" s="22">
        <f t="shared" si="12"/>
        <v>1</v>
      </c>
      <c r="Q191" s="23">
        <f t="shared" si="15"/>
        <v>0.0027397260273972603</v>
      </c>
      <c r="R191" s="24">
        <f t="shared" si="17"/>
        <v>0</v>
      </c>
    </row>
    <row r="192" spans="1:18" ht="15.75">
      <c r="A192" s="28"/>
      <c r="B192" s="29"/>
      <c r="C192" s="30"/>
      <c r="D192" s="31"/>
      <c r="E192" s="31"/>
      <c r="F192" s="32" t="s">
        <v>21</v>
      </c>
      <c r="G192" s="17">
        <v>1560</v>
      </c>
      <c r="H192" s="33"/>
      <c r="I192" s="34"/>
      <c r="J192" s="18">
        <f t="shared" si="16"/>
        <v>0</v>
      </c>
      <c r="K192" s="19">
        <f>IF(AND(C192="Y",F192="E",J192&gt;$C$7),"1.3 &amp; 2",IF(AND(C192="Y",F192="G",J192&gt;$C$6),"1.3 &amp; 2",IF(F192="G",'[1]Instructions'!$C$7*100,'[1]Instructions'!$C$8*100)))</f>
        <v>1.5</v>
      </c>
      <c r="L192" s="20">
        <f t="shared" si="13"/>
        <v>0</v>
      </c>
      <c r="M192" s="18">
        <f>IF(C192="Y",(MAX((0.013*$C$4*L192+(0.02*(J192-$C$4)*L192)),(IF(F192="E",('[1]Instructions'!$C$8*J192*L192),('[1]Instructions'!$C$7*J192*L192))))),(IF(F192="E",('[1]Instructions'!$C$8*J192*L192),('[1]Instructions'!$C$7*J192*L192))))</f>
        <v>0</v>
      </c>
      <c r="N192" s="21">
        <f t="shared" si="14"/>
        <v>0</v>
      </c>
      <c r="P192" s="22">
        <f t="shared" si="12"/>
        <v>1</v>
      </c>
      <c r="Q192" s="23">
        <f t="shared" si="15"/>
        <v>0.0027397260273972603</v>
      </c>
      <c r="R192" s="24">
        <f t="shared" si="17"/>
        <v>0</v>
      </c>
    </row>
    <row r="193" spans="1:18" ht="15.75">
      <c r="A193" s="28"/>
      <c r="B193" s="29"/>
      <c r="C193" s="30"/>
      <c r="D193" s="31"/>
      <c r="E193" s="31"/>
      <c r="F193" s="32" t="s">
        <v>21</v>
      </c>
      <c r="G193" s="17">
        <v>1560</v>
      </c>
      <c r="H193" s="33"/>
      <c r="I193" s="34"/>
      <c r="J193" s="18">
        <f t="shared" si="16"/>
        <v>0</v>
      </c>
      <c r="K193" s="19">
        <f>IF(AND(C193="Y",F193="E",J193&gt;$C$7),"1.3 &amp; 2",IF(AND(C193="Y",F193="G",J193&gt;$C$6),"1.3 &amp; 2",IF(F193="G",'[1]Instructions'!$C$7*100,'[1]Instructions'!$C$8*100)))</f>
        <v>1.5</v>
      </c>
      <c r="L193" s="20">
        <f t="shared" si="13"/>
        <v>0</v>
      </c>
      <c r="M193" s="18">
        <f>IF(C193="Y",(MAX((0.013*$C$4*L193+(0.02*(J193-$C$4)*L193)),(IF(F193="E",('[1]Instructions'!$C$8*J193*L193),('[1]Instructions'!$C$7*J193*L193))))),(IF(F193="E",('[1]Instructions'!$C$8*J193*L193),('[1]Instructions'!$C$7*J193*L193))))</f>
        <v>0</v>
      </c>
      <c r="N193" s="21">
        <f t="shared" si="14"/>
        <v>0</v>
      </c>
      <c r="P193" s="22">
        <f t="shared" si="12"/>
        <v>1</v>
      </c>
      <c r="Q193" s="23">
        <f t="shared" si="15"/>
        <v>0.0027397260273972603</v>
      </c>
      <c r="R193" s="24">
        <f t="shared" si="17"/>
        <v>0</v>
      </c>
    </row>
    <row r="194" spans="1:18" ht="15.75">
      <c r="A194" s="28"/>
      <c r="B194" s="29"/>
      <c r="C194" s="30"/>
      <c r="D194" s="31"/>
      <c r="E194" s="31"/>
      <c r="F194" s="32" t="s">
        <v>21</v>
      </c>
      <c r="G194" s="17">
        <v>1560</v>
      </c>
      <c r="H194" s="33"/>
      <c r="I194" s="34"/>
      <c r="J194" s="18">
        <f t="shared" si="16"/>
        <v>0</v>
      </c>
      <c r="K194" s="19">
        <f>IF(AND(C194="Y",F194="E",J194&gt;$C$7),"1.3 &amp; 2",IF(AND(C194="Y",F194="G",J194&gt;$C$6),"1.3 &amp; 2",IF(F194="G",'[1]Instructions'!$C$7*100,'[1]Instructions'!$C$8*100)))</f>
        <v>1.5</v>
      </c>
      <c r="L194" s="20">
        <f t="shared" si="13"/>
        <v>0</v>
      </c>
      <c r="M194" s="18">
        <f>IF(C194="Y",(MAX((0.013*$C$4*L194+(0.02*(J194-$C$4)*L194)),(IF(F194="E",('[1]Instructions'!$C$8*J194*L194),('[1]Instructions'!$C$7*J194*L194))))),(IF(F194="E",('[1]Instructions'!$C$8*J194*L194),('[1]Instructions'!$C$7*J194*L194))))</f>
        <v>0</v>
      </c>
      <c r="N194" s="21">
        <f t="shared" si="14"/>
        <v>0</v>
      </c>
      <c r="P194" s="22">
        <f t="shared" si="12"/>
        <v>1</v>
      </c>
      <c r="Q194" s="23">
        <f t="shared" si="15"/>
        <v>0.0027397260273972603</v>
      </c>
      <c r="R194" s="24">
        <f t="shared" si="17"/>
        <v>0</v>
      </c>
    </row>
    <row r="195" spans="1:18" ht="15.75">
      <c r="A195" s="28"/>
      <c r="B195" s="29"/>
      <c r="C195" s="30"/>
      <c r="D195" s="31"/>
      <c r="E195" s="31"/>
      <c r="F195" s="32" t="s">
        <v>21</v>
      </c>
      <c r="G195" s="17">
        <v>1560</v>
      </c>
      <c r="H195" s="33"/>
      <c r="I195" s="34"/>
      <c r="J195" s="18">
        <f t="shared" si="16"/>
        <v>0</v>
      </c>
      <c r="K195" s="19">
        <f>IF(AND(C195="Y",F195="E",J195&gt;$C$7),"1.3 &amp; 2",IF(AND(C195="Y",F195="G",J195&gt;$C$6),"1.3 &amp; 2",IF(F195="G",'[1]Instructions'!$C$7*100,'[1]Instructions'!$C$8*100)))</f>
        <v>1.5</v>
      </c>
      <c r="L195" s="20">
        <f t="shared" si="13"/>
        <v>0</v>
      </c>
      <c r="M195" s="18">
        <f>IF(C195="Y",(MAX((0.013*$C$4*L195+(0.02*(J195-$C$4)*L195)),(IF(F195="E",('[1]Instructions'!$C$8*J195*L195),('[1]Instructions'!$C$7*J195*L195))))),(IF(F195="E",('[1]Instructions'!$C$8*J195*L195),('[1]Instructions'!$C$7*J195*L195))))</f>
        <v>0</v>
      </c>
      <c r="N195" s="21">
        <f t="shared" si="14"/>
        <v>0</v>
      </c>
      <c r="P195" s="22">
        <f t="shared" si="12"/>
        <v>1</v>
      </c>
      <c r="Q195" s="23">
        <f t="shared" si="15"/>
        <v>0.0027397260273972603</v>
      </c>
      <c r="R195" s="24">
        <f t="shared" si="17"/>
        <v>0</v>
      </c>
    </row>
    <row r="196" spans="1:18" ht="15.75">
      <c r="A196" s="28"/>
      <c r="B196" s="29"/>
      <c r="C196" s="30"/>
      <c r="D196" s="31"/>
      <c r="E196" s="31"/>
      <c r="F196" s="32" t="s">
        <v>21</v>
      </c>
      <c r="G196" s="17">
        <v>1560</v>
      </c>
      <c r="H196" s="33"/>
      <c r="I196" s="34"/>
      <c r="J196" s="18">
        <f t="shared" si="16"/>
        <v>0</v>
      </c>
      <c r="K196" s="19">
        <f>IF(AND(C196="Y",F196="E",J196&gt;$C$7),"1.3 &amp; 2",IF(AND(C196="Y",F196="G",J196&gt;$C$6),"1.3 &amp; 2",IF(F196="G",'[1]Instructions'!$C$7*100,'[1]Instructions'!$C$8*100)))</f>
        <v>1.5</v>
      </c>
      <c r="L196" s="20">
        <f t="shared" si="13"/>
        <v>0</v>
      </c>
      <c r="M196" s="18">
        <f>IF(C196="Y",(MAX((0.013*$C$4*L196+(0.02*(J196-$C$4)*L196)),(IF(F196="E",('[1]Instructions'!$C$8*J196*L196),('[1]Instructions'!$C$7*J196*L196))))),(IF(F196="E",('[1]Instructions'!$C$8*J196*L196),('[1]Instructions'!$C$7*J196*L196))))</f>
        <v>0</v>
      </c>
      <c r="N196" s="21">
        <f t="shared" si="14"/>
        <v>0</v>
      </c>
      <c r="P196" s="22">
        <f t="shared" si="12"/>
        <v>1</v>
      </c>
      <c r="Q196" s="23">
        <f t="shared" si="15"/>
        <v>0.0027397260273972603</v>
      </c>
      <c r="R196" s="24">
        <f t="shared" si="17"/>
        <v>0</v>
      </c>
    </row>
    <row r="197" spans="1:18" ht="15.75">
      <c r="A197" s="28"/>
      <c r="B197" s="29"/>
      <c r="C197" s="30"/>
      <c r="D197" s="31"/>
      <c r="E197" s="31"/>
      <c r="F197" s="32" t="s">
        <v>21</v>
      </c>
      <c r="G197" s="17">
        <v>1560</v>
      </c>
      <c r="H197" s="33"/>
      <c r="I197" s="34"/>
      <c r="J197" s="18">
        <f t="shared" si="16"/>
        <v>0</v>
      </c>
      <c r="K197" s="19">
        <f>IF(AND(C197="Y",F197="E",J197&gt;$C$7),"1.3 &amp; 2",IF(AND(C197="Y",F197="G",J197&gt;$C$6),"1.3 &amp; 2",IF(F197="G",'[1]Instructions'!$C$7*100,'[1]Instructions'!$C$8*100)))</f>
        <v>1.5</v>
      </c>
      <c r="L197" s="20">
        <f t="shared" si="13"/>
        <v>0</v>
      </c>
      <c r="M197" s="18">
        <f>IF(C197="Y",(MAX((0.013*$C$4*L197+(0.02*(J197-$C$4)*L197)),(IF(F197="E",('[1]Instructions'!$C$8*J197*L197),('[1]Instructions'!$C$7*J197*L197))))),(IF(F197="E",('[1]Instructions'!$C$8*J197*L197),('[1]Instructions'!$C$7*J197*L197))))</f>
        <v>0</v>
      </c>
      <c r="N197" s="21">
        <f t="shared" si="14"/>
        <v>0</v>
      </c>
      <c r="P197" s="22">
        <f t="shared" si="12"/>
        <v>1</v>
      </c>
      <c r="Q197" s="23">
        <f t="shared" si="15"/>
        <v>0.0027397260273972603</v>
      </c>
      <c r="R197" s="24">
        <f t="shared" si="17"/>
        <v>0</v>
      </c>
    </row>
    <row r="198" spans="1:18" ht="15.75">
      <c r="A198" s="28"/>
      <c r="B198" s="29"/>
      <c r="C198" s="30"/>
      <c r="D198" s="31"/>
      <c r="E198" s="31"/>
      <c r="F198" s="32" t="s">
        <v>21</v>
      </c>
      <c r="G198" s="17">
        <v>1560</v>
      </c>
      <c r="H198" s="33"/>
      <c r="I198" s="34"/>
      <c r="J198" s="18">
        <f t="shared" si="16"/>
        <v>0</v>
      </c>
      <c r="K198" s="19">
        <f>IF(AND(C198="Y",F198="E",J198&gt;$C$7),"1.3 &amp; 2",IF(AND(C198="Y",F198="G",J198&gt;$C$6),"1.3 &amp; 2",IF(F198="G",'[1]Instructions'!$C$7*100,'[1]Instructions'!$C$8*100)))</f>
        <v>1.5</v>
      </c>
      <c r="L198" s="20">
        <f t="shared" si="13"/>
        <v>0</v>
      </c>
      <c r="M198" s="18">
        <f>IF(C198="Y",(MAX((0.013*$C$4*L198+(0.02*(J198-$C$4)*L198)),(IF(F198="E",('[1]Instructions'!$C$8*J198*L198),('[1]Instructions'!$C$7*J198*L198))))),(IF(F198="E",('[1]Instructions'!$C$8*J198*L198),('[1]Instructions'!$C$7*J198*L198))))</f>
        <v>0</v>
      </c>
      <c r="N198" s="21">
        <f t="shared" si="14"/>
        <v>0</v>
      </c>
      <c r="P198" s="22">
        <f t="shared" si="12"/>
        <v>1</v>
      </c>
      <c r="Q198" s="23">
        <f t="shared" si="15"/>
        <v>0.0027397260273972603</v>
      </c>
      <c r="R198" s="24">
        <f t="shared" si="17"/>
        <v>0</v>
      </c>
    </row>
    <row r="199" spans="1:18" ht="15.75">
      <c r="A199" s="28"/>
      <c r="B199" s="29"/>
      <c r="C199" s="30"/>
      <c r="D199" s="31"/>
      <c r="E199" s="31"/>
      <c r="F199" s="32" t="s">
        <v>21</v>
      </c>
      <c r="G199" s="17">
        <v>1560</v>
      </c>
      <c r="H199" s="33"/>
      <c r="I199" s="34"/>
      <c r="J199" s="18">
        <f t="shared" si="16"/>
        <v>0</v>
      </c>
      <c r="K199" s="19">
        <f>IF(AND(C199="Y",F199="E",J199&gt;$C$7),"1.3 &amp; 2",IF(AND(C199="Y",F199="G",J199&gt;$C$6),"1.3 &amp; 2",IF(F199="G",'[1]Instructions'!$C$7*100,'[1]Instructions'!$C$8*100)))</f>
        <v>1.5</v>
      </c>
      <c r="L199" s="20">
        <f t="shared" si="13"/>
        <v>0</v>
      </c>
      <c r="M199" s="18">
        <f>IF(C199="Y",(MAX((0.013*$C$4*L199+(0.02*(J199-$C$4)*L199)),(IF(F199="E",('[1]Instructions'!$C$8*J199*L199),('[1]Instructions'!$C$7*J199*L199))))),(IF(F199="E",('[1]Instructions'!$C$8*J199*L199),('[1]Instructions'!$C$7*J199*L199))))</f>
        <v>0</v>
      </c>
      <c r="N199" s="21">
        <f t="shared" si="14"/>
        <v>0</v>
      </c>
      <c r="P199" s="22">
        <f t="shared" si="12"/>
        <v>1</v>
      </c>
      <c r="Q199" s="23">
        <f t="shared" si="15"/>
        <v>0.0027397260273972603</v>
      </c>
      <c r="R199" s="24">
        <f t="shared" si="17"/>
        <v>0</v>
      </c>
    </row>
    <row r="200" spans="1:18" ht="15.75">
      <c r="A200" s="28"/>
      <c r="B200" s="29"/>
      <c r="C200" s="30"/>
      <c r="D200" s="31"/>
      <c r="E200" s="31"/>
      <c r="F200" s="32" t="s">
        <v>21</v>
      </c>
      <c r="G200" s="17">
        <v>1560</v>
      </c>
      <c r="H200" s="33"/>
      <c r="I200" s="34"/>
      <c r="J200" s="18">
        <f t="shared" si="16"/>
        <v>0</v>
      </c>
      <c r="K200" s="19">
        <f>IF(AND(C200="Y",F200="E",J200&gt;$C$7),"1.3 &amp; 2",IF(AND(C200="Y",F200="G",J200&gt;$C$6),"1.3 &amp; 2",IF(F200="G",'[1]Instructions'!$C$7*100,'[1]Instructions'!$C$8*100)))</f>
        <v>1.5</v>
      </c>
      <c r="L200" s="20">
        <f t="shared" si="13"/>
        <v>0</v>
      </c>
      <c r="M200" s="18">
        <f>IF(C200="Y",(MAX((0.013*$C$4*L200+(0.02*(J200-$C$4)*L200)),(IF(F200="E",('[1]Instructions'!$C$8*J200*L200),('[1]Instructions'!$C$7*J200*L200))))),(IF(F200="E",('[1]Instructions'!$C$8*J200*L200),('[1]Instructions'!$C$7*J200*L200))))</f>
        <v>0</v>
      </c>
      <c r="N200" s="21">
        <f t="shared" si="14"/>
        <v>0</v>
      </c>
      <c r="P200" s="22">
        <f t="shared" si="12"/>
        <v>1</v>
      </c>
      <c r="Q200" s="23">
        <f t="shared" si="15"/>
        <v>0.0027397260273972603</v>
      </c>
      <c r="R200" s="24">
        <f t="shared" si="17"/>
        <v>0</v>
      </c>
    </row>
    <row r="201" spans="1:18" ht="15.75">
      <c r="A201" s="28"/>
      <c r="B201" s="29"/>
      <c r="C201" s="30"/>
      <c r="D201" s="31"/>
      <c r="E201" s="31"/>
      <c r="F201" s="32" t="s">
        <v>21</v>
      </c>
      <c r="G201" s="17">
        <v>1560</v>
      </c>
      <c r="H201" s="33"/>
      <c r="I201" s="34"/>
      <c r="J201" s="18">
        <f t="shared" si="16"/>
        <v>0</v>
      </c>
      <c r="K201" s="19">
        <f>IF(AND(C201="Y",F201="E",J201&gt;$C$7),"1.3 &amp; 2",IF(AND(C201="Y",F201="G",J201&gt;$C$6),"1.3 &amp; 2",IF(F201="G",'[1]Instructions'!$C$7*100,'[1]Instructions'!$C$8*100)))</f>
        <v>1.5</v>
      </c>
      <c r="L201" s="20">
        <f t="shared" si="13"/>
        <v>0</v>
      </c>
      <c r="M201" s="18">
        <f>IF(C201="Y",(MAX((0.013*$C$4*L201+(0.02*(J201-$C$4)*L201)),(IF(F201="E",('[1]Instructions'!$C$8*J201*L201),('[1]Instructions'!$C$7*J201*L201))))),(IF(F201="E",('[1]Instructions'!$C$8*J201*L201),('[1]Instructions'!$C$7*J201*L201))))</f>
        <v>0</v>
      </c>
      <c r="N201" s="21">
        <f t="shared" si="14"/>
        <v>0</v>
      </c>
      <c r="P201" s="22">
        <f t="shared" si="12"/>
        <v>1</v>
      </c>
      <c r="Q201" s="23">
        <f t="shared" si="15"/>
        <v>0.0027397260273972603</v>
      </c>
      <c r="R201" s="24">
        <f t="shared" si="17"/>
        <v>0</v>
      </c>
    </row>
    <row r="202" spans="1:18" ht="15.75">
      <c r="A202" s="28"/>
      <c r="B202" s="29"/>
      <c r="C202" s="30"/>
      <c r="D202" s="31"/>
      <c r="E202" s="31"/>
      <c r="F202" s="32" t="s">
        <v>21</v>
      </c>
      <c r="G202" s="17">
        <v>1560</v>
      </c>
      <c r="H202" s="33"/>
      <c r="I202" s="34"/>
      <c r="J202" s="18">
        <f t="shared" si="16"/>
        <v>0</v>
      </c>
      <c r="K202" s="19">
        <f>IF(AND(C202="Y",F202="E",J202&gt;$C$7),"1.3 &amp; 2",IF(AND(C202="Y",F202="G",J202&gt;$C$6),"1.3 &amp; 2",IF(F202="G",'[1]Instructions'!$C$7*100,'[1]Instructions'!$C$8*100)))</f>
        <v>1.5</v>
      </c>
      <c r="L202" s="20">
        <f t="shared" si="13"/>
        <v>0</v>
      </c>
      <c r="M202" s="18">
        <f>IF(C202="Y",(MAX((0.013*$C$4*L202+(0.02*(J202-$C$4)*L202)),(IF(F202="E",('[1]Instructions'!$C$8*J202*L202),('[1]Instructions'!$C$7*J202*L202))))),(IF(F202="E",('[1]Instructions'!$C$8*J202*L202),('[1]Instructions'!$C$7*J202*L202))))</f>
        <v>0</v>
      </c>
      <c r="N202" s="21">
        <f t="shared" si="14"/>
        <v>0</v>
      </c>
      <c r="P202" s="22">
        <f t="shared" si="12"/>
        <v>1</v>
      </c>
      <c r="Q202" s="23">
        <f t="shared" si="15"/>
        <v>0.0027397260273972603</v>
      </c>
      <c r="R202" s="24">
        <f t="shared" si="17"/>
        <v>0</v>
      </c>
    </row>
    <row r="203" spans="1:18" ht="15.75">
      <c r="A203" s="28"/>
      <c r="B203" s="29"/>
      <c r="C203" s="30"/>
      <c r="D203" s="31"/>
      <c r="E203" s="31"/>
      <c r="F203" s="32" t="s">
        <v>21</v>
      </c>
      <c r="G203" s="17">
        <v>1560</v>
      </c>
      <c r="H203" s="33"/>
      <c r="I203" s="34"/>
      <c r="J203" s="18">
        <f t="shared" si="16"/>
        <v>0</v>
      </c>
      <c r="K203" s="19">
        <f>IF(AND(C203="Y",F203="E",J203&gt;$C$7),"1.3 &amp; 2",IF(AND(C203="Y",F203="G",J203&gt;$C$6),"1.3 &amp; 2",IF(F203="G",'[1]Instructions'!$C$7*100,'[1]Instructions'!$C$8*100)))</f>
        <v>1.5</v>
      </c>
      <c r="L203" s="20">
        <f t="shared" si="13"/>
        <v>0</v>
      </c>
      <c r="M203" s="18">
        <f>IF(C203="Y",(MAX((0.013*$C$4*L203+(0.02*(J203-$C$4)*L203)),(IF(F203="E",('[1]Instructions'!$C$8*J203*L203),('[1]Instructions'!$C$7*J203*L203))))),(IF(F203="E",('[1]Instructions'!$C$8*J203*L203),('[1]Instructions'!$C$7*J203*L203))))</f>
        <v>0</v>
      </c>
      <c r="N203" s="21">
        <f t="shared" si="14"/>
        <v>0</v>
      </c>
      <c r="P203" s="22">
        <f aca="true" t="shared" si="18" ref="P203:P266">(+E203-D203+1)</f>
        <v>1</v>
      </c>
      <c r="Q203" s="23">
        <f t="shared" si="15"/>
        <v>0.0027397260273972603</v>
      </c>
      <c r="R203" s="24">
        <f t="shared" si="17"/>
        <v>0</v>
      </c>
    </row>
    <row r="204" spans="1:18" ht="15.75">
      <c r="A204" s="28"/>
      <c r="B204" s="29"/>
      <c r="C204" s="30"/>
      <c r="D204" s="31"/>
      <c r="E204" s="31"/>
      <c r="F204" s="32" t="s">
        <v>21</v>
      </c>
      <c r="G204" s="17">
        <v>1560</v>
      </c>
      <c r="H204" s="33"/>
      <c r="I204" s="34"/>
      <c r="J204" s="18">
        <f t="shared" si="16"/>
        <v>0</v>
      </c>
      <c r="K204" s="19">
        <f>IF(AND(C204="Y",F204="E",J204&gt;$C$7),"1.3 &amp; 2",IF(AND(C204="Y",F204="G",J204&gt;$C$6),"1.3 &amp; 2",IF(F204="G",'[1]Instructions'!$C$7*100,'[1]Instructions'!$C$8*100)))</f>
        <v>1.5</v>
      </c>
      <c r="L204" s="20">
        <f aca="true" t="shared" si="19" ref="L204:L267">IF(OR(H204=0,G204=0),0,MIN(Q204,R204))</f>
        <v>0</v>
      </c>
      <c r="M204" s="18">
        <f>IF(C204="Y",(MAX((0.013*$C$4*L204+(0.02*(J204-$C$4)*L204)),(IF(F204="E",('[1]Instructions'!$C$8*J204*L204),('[1]Instructions'!$C$7*J204*L204))))),(IF(F204="E",('[1]Instructions'!$C$8*J204*L204),('[1]Instructions'!$C$7*J204*L204))))</f>
        <v>0</v>
      </c>
      <c r="N204" s="21">
        <f aca="true" t="shared" si="20" ref="N204:N267">IF(ROUND(MIN((+(M204*9)-(600*L204)),$C$8),0)&lt;0,0,ROUND(MIN((+(M204*9)-(600*L204)),$C$8),0))</f>
        <v>0</v>
      </c>
      <c r="P204" s="22">
        <f t="shared" si="18"/>
        <v>1</v>
      </c>
      <c r="Q204" s="23">
        <f aca="true" t="shared" si="21" ref="Q204:Q267">IF(P204/$C$5&gt;1,1,P204/$C$5)</f>
        <v>0.0027397260273972603</v>
      </c>
      <c r="R204" s="24">
        <f t="shared" si="17"/>
        <v>0</v>
      </c>
    </row>
    <row r="205" spans="1:18" ht="15.75">
      <c r="A205" s="28"/>
      <c r="B205" s="29"/>
      <c r="C205" s="30"/>
      <c r="D205" s="31"/>
      <c r="E205" s="31"/>
      <c r="F205" s="32" t="s">
        <v>21</v>
      </c>
      <c r="G205" s="17">
        <v>1560</v>
      </c>
      <c r="H205" s="33"/>
      <c r="I205" s="34"/>
      <c r="J205" s="18">
        <f aca="true" t="shared" si="22" ref="J205:J268">IF(OR(I205=0,L205=0),0,+I205/L205)</f>
        <v>0</v>
      </c>
      <c r="K205" s="19">
        <f>IF(AND(C205="Y",F205="E",J205&gt;$C$7),"1.3 &amp; 2",IF(AND(C205="Y",F205="G",J205&gt;$C$6),"1.3 &amp; 2",IF(F205="G",'[1]Instructions'!$C$7*100,'[1]Instructions'!$C$8*100)))</f>
        <v>1.5</v>
      </c>
      <c r="L205" s="20">
        <f t="shared" si="19"/>
        <v>0</v>
      </c>
      <c r="M205" s="18">
        <f>IF(C205="Y",(MAX((0.013*$C$4*L205+(0.02*(J205-$C$4)*L205)),(IF(F205="E",('[1]Instructions'!$C$8*J205*L205),('[1]Instructions'!$C$7*J205*L205))))),(IF(F205="E",('[1]Instructions'!$C$8*J205*L205),('[1]Instructions'!$C$7*J205*L205))))</f>
        <v>0</v>
      </c>
      <c r="N205" s="21">
        <f t="shared" si="20"/>
        <v>0</v>
      </c>
      <c r="P205" s="22">
        <f t="shared" si="18"/>
        <v>1</v>
      </c>
      <c r="Q205" s="23">
        <f t="shared" si="21"/>
        <v>0.0027397260273972603</v>
      </c>
      <c r="R205" s="24">
        <f aca="true" t="shared" si="23" ref="R205:R268">H205/G205</f>
        <v>0</v>
      </c>
    </row>
    <row r="206" spans="1:18" ht="15.75">
      <c r="A206" s="28"/>
      <c r="B206" s="29"/>
      <c r="C206" s="30"/>
      <c r="D206" s="31"/>
      <c r="E206" s="31"/>
      <c r="F206" s="32" t="s">
        <v>21</v>
      </c>
      <c r="G206" s="17">
        <v>1560</v>
      </c>
      <c r="H206" s="33"/>
      <c r="I206" s="34"/>
      <c r="J206" s="18">
        <f t="shared" si="22"/>
        <v>0</v>
      </c>
      <c r="K206" s="19">
        <f>IF(AND(C206="Y",F206="E",J206&gt;$C$7),"1.3 &amp; 2",IF(AND(C206="Y",F206="G",J206&gt;$C$6),"1.3 &amp; 2",IF(F206="G",'[1]Instructions'!$C$7*100,'[1]Instructions'!$C$8*100)))</f>
        <v>1.5</v>
      </c>
      <c r="L206" s="20">
        <f t="shared" si="19"/>
        <v>0</v>
      </c>
      <c r="M206" s="18">
        <f>IF(C206="Y",(MAX((0.013*$C$4*L206+(0.02*(J206-$C$4)*L206)),(IF(F206="E",('[1]Instructions'!$C$8*J206*L206),('[1]Instructions'!$C$7*J206*L206))))),(IF(F206="E",('[1]Instructions'!$C$8*J206*L206),('[1]Instructions'!$C$7*J206*L206))))</f>
        <v>0</v>
      </c>
      <c r="N206" s="21">
        <f t="shared" si="20"/>
        <v>0</v>
      </c>
      <c r="P206" s="22">
        <f t="shared" si="18"/>
        <v>1</v>
      </c>
      <c r="Q206" s="23">
        <f t="shared" si="21"/>
        <v>0.0027397260273972603</v>
      </c>
      <c r="R206" s="24">
        <f t="shared" si="23"/>
        <v>0</v>
      </c>
    </row>
    <row r="207" spans="1:18" ht="15.75">
      <c r="A207" s="28"/>
      <c r="B207" s="29"/>
      <c r="C207" s="30"/>
      <c r="D207" s="31"/>
      <c r="E207" s="31"/>
      <c r="F207" s="32" t="s">
        <v>21</v>
      </c>
      <c r="G207" s="17">
        <v>1560</v>
      </c>
      <c r="H207" s="33"/>
      <c r="I207" s="34"/>
      <c r="J207" s="18">
        <f t="shared" si="22"/>
        <v>0</v>
      </c>
      <c r="K207" s="19">
        <f>IF(AND(C207="Y",F207="E",J207&gt;$C$7),"1.3 &amp; 2",IF(AND(C207="Y",F207="G",J207&gt;$C$6),"1.3 &amp; 2",IF(F207="G",'[1]Instructions'!$C$7*100,'[1]Instructions'!$C$8*100)))</f>
        <v>1.5</v>
      </c>
      <c r="L207" s="20">
        <f t="shared" si="19"/>
        <v>0</v>
      </c>
      <c r="M207" s="18">
        <f>IF(C207="Y",(MAX((0.013*$C$4*L207+(0.02*(J207-$C$4)*L207)),(IF(F207="E",('[1]Instructions'!$C$8*J207*L207),('[1]Instructions'!$C$7*J207*L207))))),(IF(F207="E",('[1]Instructions'!$C$8*J207*L207),('[1]Instructions'!$C$7*J207*L207))))</f>
        <v>0</v>
      </c>
      <c r="N207" s="21">
        <f t="shared" si="20"/>
        <v>0</v>
      </c>
      <c r="P207" s="22">
        <f t="shared" si="18"/>
        <v>1</v>
      </c>
      <c r="Q207" s="23">
        <f t="shared" si="21"/>
        <v>0.0027397260273972603</v>
      </c>
      <c r="R207" s="24">
        <f t="shared" si="23"/>
        <v>0</v>
      </c>
    </row>
    <row r="208" spans="1:18" ht="15.75">
      <c r="A208" s="28"/>
      <c r="B208" s="29"/>
      <c r="C208" s="30"/>
      <c r="D208" s="31"/>
      <c r="E208" s="31"/>
      <c r="F208" s="32" t="s">
        <v>21</v>
      </c>
      <c r="G208" s="17">
        <v>1560</v>
      </c>
      <c r="H208" s="33"/>
      <c r="I208" s="34"/>
      <c r="J208" s="18">
        <f t="shared" si="22"/>
        <v>0</v>
      </c>
      <c r="K208" s="19">
        <f>IF(AND(C208="Y",F208="E",J208&gt;$C$7),"1.3 &amp; 2",IF(AND(C208="Y",F208="G",J208&gt;$C$6),"1.3 &amp; 2",IF(F208="G",'[1]Instructions'!$C$7*100,'[1]Instructions'!$C$8*100)))</f>
        <v>1.5</v>
      </c>
      <c r="L208" s="20">
        <f t="shared" si="19"/>
        <v>0</v>
      </c>
      <c r="M208" s="18">
        <f>IF(C208="Y",(MAX((0.013*$C$4*L208+(0.02*(J208-$C$4)*L208)),(IF(F208="E",('[1]Instructions'!$C$8*J208*L208),('[1]Instructions'!$C$7*J208*L208))))),(IF(F208="E",('[1]Instructions'!$C$8*J208*L208),('[1]Instructions'!$C$7*J208*L208))))</f>
        <v>0</v>
      </c>
      <c r="N208" s="21">
        <f t="shared" si="20"/>
        <v>0</v>
      </c>
      <c r="P208" s="22">
        <f t="shared" si="18"/>
        <v>1</v>
      </c>
      <c r="Q208" s="23">
        <f t="shared" si="21"/>
        <v>0.0027397260273972603</v>
      </c>
      <c r="R208" s="24">
        <f t="shared" si="23"/>
        <v>0</v>
      </c>
    </row>
    <row r="209" spans="1:18" ht="15.75">
      <c r="A209" s="28"/>
      <c r="B209" s="29"/>
      <c r="C209" s="30"/>
      <c r="D209" s="31"/>
      <c r="E209" s="31"/>
      <c r="F209" s="32" t="s">
        <v>21</v>
      </c>
      <c r="G209" s="17">
        <v>1560</v>
      </c>
      <c r="H209" s="33"/>
      <c r="I209" s="34"/>
      <c r="J209" s="18">
        <f t="shared" si="22"/>
        <v>0</v>
      </c>
      <c r="K209" s="19">
        <f>IF(AND(C209="Y",F209="E",J209&gt;$C$7),"1.3 &amp; 2",IF(AND(C209="Y",F209="G",J209&gt;$C$6),"1.3 &amp; 2",IF(F209="G",'[1]Instructions'!$C$7*100,'[1]Instructions'!$C$8*100)))</f>
        <v>1.5</v>
      </c>
      <c r="L209" s="20">
        <f t="shared" si="19"/>
        <v>0</v>
      </c>
      <c r="M209" s="18">
        <f>IF(C209="Y",(MAX((0.013*$C$4*L209+(0.02*(J209-$C$4)*L209)),(IF(F209="E",('[1]Instructions'!$C$8*J209*L209),('[1]Instructions'!$C$7*J209*L209))))),(IF(F209="E",('[1]Instructions'!$C$8*J209*L209),('[1]Instructions'!$C$7*J209*L209))))</f>
        <v>0</v>
      </c>
      <c r="N209" s="21">
        <f t="shared" si="20"/>
        <v>0</v>
      </c>
      <c r="P209" s="22">
        <f t="shared" si="18"/>
        <v>1</v>
      </c>
      <c r="Q209" s="23">
        <f t="shared" si="21"/>
        <v>0.0027397260273972603</v>
      </c>
      <c r="R209" s="24">
        <f t="shared" si="23"/>
        <v>0</v>
      </c>
    </row>
    <row r="210" spans="1:18" ht="15.75">
      <c r="A210" s="28"/>
      <c r="B210" s="29"/>
      <c r="C210" s="30"/>
      <c r="D210" s="31"/>
      <c r="E210" s="31"/>
      <c r="F210" s="32" t="s">
        <v>21</v>
      </c>
      <c r="G210" s="17">
        <v>1560</v>
      </c>
      <c r="H210" s="33"/>
      <c r="I210" s="34"/>
      <c r="J210" s="18">
        <f t="shared" si="22"/>
        <v>0</v>
      </c>
      <c r="K210" s="19">
        <f>IF(AND(C210="Y",F210="E",J210&gt;$C$7),"1.3 &amp; 2",IF(AND(C210="Y",F210="G",J210&gt;$C$6),"1.3 &amp; 2",IF(F210="G",'[1]Instructions'!$C$7*100,'[1]Instructions'!$C$8*100)))</f>
        <v>1.5</v>
      </c>
      <c r="L210" s="20">
        <f t="shared" si="19"/>
        <v>0</v>
      </c>
      <c r="M210" s="18">
        <f>IF(C210="Y",(MAX((0.013*$C$4*L210+(0.02*(J210-$C$4)*L210)),(IF(F210="E",('[1]Instructions'!$C$8*J210*L210),('[1]Instructions'!$C$7*J210*L210))))),(IF(F210="E",('[1]Instructions'!$C$8*J210*L210),('[1]Instructions'!$C$7*J210*L210))))</f>
        <v>0</v>
      </c>
      <c r="N210" s="21">
        <f t="shared" si="20"/>
        <v>0</v>
      </c>
      <c r="P210" s="22">
        <f t="shared" si="18"/>
        <v>1</v>
      </c>
      <c r="Q210" s="23">
        <f t="shared" si="21"/>
        <v>0.0027397260273972603</v>
      </c>
      <c r="R210" s="24">
        <f t="shared" si="23"/>
        <v>0</v>
      </c>
    </row>
    <row r="211" spans="1:18" ht="15.75">
      <c r="A211" s="28"/>
      <c r="B211" s="29"/>
      <c r="C211" s="30"/>
      <c r="D211" s="31"/>
      <c r="E211" s="31"/>
      <c r="F211" s="32" t="s">
        <v>21</v>
      </c>
      <c r="G211" s="17">
        <v>1560</v>
      </c>
      <c r="H211" s="33"/>
      <c r="I211" s="34"/>
      <c r="J211" s="18">
        <f t="shared" si="22"/>
        <v>0</v>
      </c>
      <c r="K211" s="19">
        <f>IF(AND(C211="Y",F211="E",J211&gt;$C$7),"1.3 &amp; 2",IF(AND(C211="Y",F211="G",J211&gt;$C$6),"1.3 &amp; 2",IF(F211="G",'[1]Instructions'!$C$7*100,'[1]Instructions'!$C$8*100)))</f>
        <v>1.5</v>
      </c>
      <c r="L211" s="20">
        <f t="shared" si="19"/>
        <v>0</v>
      </c>
      <c r="M211" s="18">
        <f>IF(C211="Y",(MAX((0.013*$C$4*L211+(0.02*(J211-$C$4)*L211)),(IF(F211="E",('[1]Instructions'!$C$8*J211*L211),('[1]Instructions'!$C$7*J211*L211))))),(IF(F211="E",('[1]Instructions'!$C$8*J211*L211),('[1]Instructions'!$C$7*J211*L211))))</f>
        <v>0</v>
      </c>
      <c r="N211" s="21">
        <f t="shared" si="20"/>
        <v>0</v>
      </c>
      <c r="P211" s="22">
        <f t="shared" si="18"/>
        <v>1</v>
      </c>
      <c r="Q211" s="23">
        <f t="shared" si="21"/>
        <v>0.0027397260273972603</v>
      </c>
      <c r="R211" s="24">
        <f t="shared" si="23"/>
        <v>0</v>
      </c>
    </row>
    <row r="212" spans="1:18" ht="15.75">
      <c r="A212" s="28"/>
      <c r="B212" s="29"/>
      <c r="C212" s="30"/>
      <c r="D212" s="31"/>
      <c r="E212" s="31"/>
      <c r="F212" s="32" t="s">
        <v>21</v>
      </c>
      <c r="G212" s="17">
        <v>1560</v>
      </c>
      <c r="H212" s="33"/>
      <c r="I212" s="34"/>
      <c r="J212" s="18">
        <f t="shared" si="22"/>
        <v>0</v>
      </c>
      <c r="K212" s="19">
        <f>IF(AND(C212="Y",F212="E",J212&gt;$C$7),"1.3 &amp; 2",IF(AND(C212="Y",F212="G",J212&gt;$C$6),"1.3 &amp; 2",IF(F212="G",'[1]Instructions'!$C$7*100,'[1]Instructions'!$C$8*100)))</f>
        <v>1.5</v>
      </c>
      <c r="L212" s="20">
        <f t="shared" si="19"/>
        <v>0</v>
      </c>
      <c r="M212" s="18">
        <f>IF(C212="Y",(MAX((0.013*$C$4*L212+(0.02*(J212-$C$4)*L212)),(IF(F212="E",('[1]Instructions'!$C$8*J212*L212),('[1]Instructions'!$C$7*J212*L212))))),(IF(F212="E",('[1]Instructions'!$C$8*J212*L212),('[1]Instructions'!$C$7*J212*L212))))</f>
        <v>0</v>
      </c>
      <c r="N212" s="21">
        <f t="shared" si="20"/>
        <v>0</v>
      </c>
      <c r="P212" s="22">
        <f t="shared" si="18"/>
        <v>1</v>
      </c>
      <c r="Q212" s="23">
        <f t="shared" si="21"/>
        <v>0.0027397260273972603</v>
      </c>
      <c r="R212" s="24">
        <f t="shared" si="23"/>
        <v>0</v>
      </c>
    </row>
    <row r="213" spans="1:18" ht="15.75">
      <c r="A213" s="28"/>
      <c r="B213" s="29"/>
      <c r="C213" s="30"/>
      <c r="D213" s="31"/>
      <c r="E213" s="31"/>
      <c r="F213" s="32" t="s">
        <v>21</v>
      </c>
      <c r="G213" s="17">
        <v>1560</v>
      </c>
      <c r="H213" s="33"/>
      <c r="I213" s="34"/>
      <c r="J213" s="18">
        <f t="shared" si="22"/>
        <v>0</v>
      </c>
      <c r="K213" s="19">
        <f>IF(AND(C213="Y",F213="E",J213&gt;$C$7),"1.3 &amp; 2",IF(AND(C213="Y",F213="G",J213&gt;$C$6),"1.3 &amp; 2",IF(F213="G",'[1]Instructions'!$C$7*100,'[1]Instructions'!$C$8*100)))</f>
        <v>1.5</v>
      </c>
      <c r="L213" s="20">
        <f t="shared" si="19"/>
        <v>0</v>
      </c>
      <c r="M213" s="18">
        <f>IF(C213="Y",(MAX((0.013*$C$4*L213+(0.02*(J213-$C$4)*L213)),(IF(F213="E",('[1]Instructions'!$C$8*J213*L213),('[1]Instructions'!$C$7*J213*L213))))),(IF(F213="E",('[1]Instructions'!$C$8*J213*L213),('[1]Instructions'!$C$7*J213*L213))))</f>
        <v>0</v>
      </c>
      <c r="N213" s="21">
        <f t="shared" si="20"/>
        <v>0</v>
      </c>
      <c r="P213" s="22">
        <f t="shared" si="18"/>
        <v>1</v>
      </c>
      <c r="Q213" s="23">
        <f t="shared" si="21"/>
        <v>0.0027397260273972603</v>
      </c>
      <c r="R213" s="24">
        <f t="shared" si="23"/>
        <v>0</v>
      </c>
    </row>
    <row r="214" spans="1:18" ht="15.75">
      <c r="A214" s="28"/>
      <c r="B214" s="29"/>
      <c r="C214" s="30"/>
      <c r="D214" s="31"/>
      <c r="E214" s="31"/>
      <c r="F214" s="32" t="s">
        <v>21</v>
      </c>
      <c r="G214" s="17">
        <v>1560</v>
      </c>
      <c r="H214" s="33"/>
      <c r="I214" s="34"/>
      <c r="J214" s="18">
        <f t="shared" si="22"/>
        <v>0</v>
      </c>
      <c r="K214" s="19">
        <f>IF(AND(C214="Y",F214="E",J214&gt;$C$7),"1.3 &amp; 2",IF(AND(C214="Y",F214="G",J214&gt;$C$6),"1.3 &amp; 2",IF(F214="G",'[1]Instructions'!$C$7*100,'[1]Instructions'!$C$8*100)))</f>
        <v>1.5</v>
      </c>
      <c r="L214" s="20">
        <f t="shared" si="19"/>
        <v>0</v>
      </c>
      <c r="M214" s="18">
        <f>IF(C214="Y",(MAX((0.013*$C$4*L214+(0.02*(J214-$C$4)*L214)),(IF(F214="E",('[1]Instructions'!$C$8*J214*L214),('[1]Instructions'!$C$7*J214*L214))))),(IF(F214="E",('[1]Instructions'!$C$8*J214*L214),('[1]Instructions'!$C$7*J214*L214))))</f>
        <v>0</v>
      </c>
      <c r="N214" s="21">
        <f t="shared" si="20"/>
        <v>0</v>
      </c>
      <c r="P214" s="22">
        <f t="shared" si="18"/>
        <v>1</v>
      </c>
      <c r="Q214" s="23">
        <f t="shared" si="21"/>
        <v>0.0027397260273972603</v>
      </c>
      <c r="R214" s="24">
        <f t="shared" si="23"/>
        <v>0</v>
      </c>
    </row>
    <row r="215" spans="1:18" ht="15.75">
      <c r="A215" s="28"/>
      <c r="B215" s="29"/>
      <c r="C215" s="30"/>
      <c r="D215" s="31"/>
      <c r="E215" s="31"/>
      <c r="F215" s="32" t="s">
        <v>21</v>
      </c>
      <c r="G215" s="17">
        <v>1560</v>
      </c>
      <c r="H215" s="33"/>
      <c r="I215" s="34"/>
      <c r="J215" s="18">
        <f t="shared" si="22"/>
        <v>0</v>
      </c>
      <c r="K215" s="19">
        <f>IF(AND(C215="Y",F215="E",J215&gt;$C$7),"1.3 &amp; 2",IF(AND(C215="Y",F215="G",J215&gt;$C$6),"1.3 &amp; 2",IF(F215="G",'[1]Instructions'!$C$7*100,'[1]Instructions'!$C$8*100)))</f>
        <v>1.5</v>
      </c>
      <c r="L215" s="20">
        <f t="shared" si="19"/>
        <v>0</v>
      </c>
      <c r="M215" s="18">
        <f>IF(C215="Y",(MAX((0.013*$C$4*L215+(0.02*(J215-$C$4)*L215)),(IF(F215="E",('[1]Instructions'!$C$8*J215*L215),('[1]Instructions'!$C$7*J215*L215))))),(IF(F215="E",('[1]Instructions'!$C$8*J215*L215),('[1]Instructions'!$C$7*J215*L215))))</f>
        <v>0</v>
      </c>
      <c r="N215" s="21">
        <f t="shared" si="20"/>
        <v>0</v>
      </c>
      <c r="P215" s="22">
        <f t="shared" si="18"/>
        <v>1</v>
      </c>
      <c r="Q215" s="23">
        <f t="shared" si="21"/>
        <v>0.0027397260273972603</v>
      </c>
      <c r="R215" s="24">
        <f t="shared" si="23"/>
        <v>0</v>
      </c>
    </row>
    <row r="216" spans="1:18" ht="15.75">
      <c r="A216" s="28"/>
      <c r="B216" s="29"/>
      <c r="C216" s="30"/>
      <c r="D216" s="31"/>
      <c r="E216" s="31"/>
      <c r="F216" s="32" t="s">
        <v>21</v>
      </c>
      <c r="G216" s="17">
        <v>1560</v>
      </c>
      <c r="H216" s="33"/>
      <c r="I216" s="34"/>
      <c r="J216" s="18">
        <f t="shared" si="22"/>
        <v>0</v>
      </c>
      <c r="K216" s="19">
        <f>IF(AND(C216="Y",F216="E",J216&gt;$C$7),"1.3 &amp; 2",IF(AND(C216="Y",F216="G",J216&gt;$C$6),"1.3 &amp; 2",IF(F216="G",'[1]Instructions'!$C$7*100,'[1]Instructions'!$C$8*100)))</f>
        <v>1.5</v>
      </c>
      <c r="L216" s="20">
        <f t="shared" si="19"/>
        <v>0</v>
      </c>
      <c r="M216" s="18">
        <f>IF(C216="Y",(MAX((0.013*$C$4*L216+(0.02*(J216-$C$4)*L216)),(IF(F216="E",('[1]Instructions'!$C$8*J216*L216),('[1]Instructions'!$C$7*J216*L216))))),(IF(F216="E",('[1]Instructions'!$C$8*J216*L216),('[1]Instructions'!$C$7*J216*L216))))</f>
        <v>0</v>
      </c>
      <c r="N216" s="21">
        <f t="shared" si="20"/>
        <v>0</v>
      </c>
      <c r="P216" s="22">
        <f t="shared" si="18"/>
        <v>1</v>
      </c>
      <c r="Q216" s="23">
        <f t="shared" si="21"/>
        <v>0.0027397260273972603</v>
      </c>
      <c r="R216" s="24">
        <f t="shared" si="23"/>
        <v>0</v>
      </c>
    </row>
    <row r="217" spans="1:18" ht="15.75">
      <c r="A217" s="28"/>
      <c r="B217" s="29"/>
      <c r="C217" s="30"/>
      <c r="D217" s="31"/>
      <c r="E217" s="31"/>
      <c r="F217" s="32" t="s">
        <v>21</v>
      </c>
      <c r="G217" s="17">
        <v>1560</v>
      </c>
      <c r="H217" s="33"/>
      <c r="I217" s="34"/>
      <c r="J217" s="18">
        <f t="shared" si="22"/>
        <v>0</v>
      </c>
      <c r="K217" s="19">
        <f>IF(AND(C217="Y",F217="E",J217&gt;$C$7),"1.3 &amp; 2",IF(AND(C217="Y",F217="G",J217&gt;$C$6),"1.3 &amp; 2",IF(F217="G",'[1]Instructions'!$C$7*100,'[1]Instructions'!$C$8*100)))</f>
        <v>1.5</v>
      </c>
      <c r="L217" s="20">
        <f t="shared" si="19"/>
        <v>0</v>
      </c>
      <c r="M217" s="18">
        <f>IF(C217="Y",(MAX((0.013*$C$4*L217+(0.02*(J217-$C$4)*L217)),(IF(F217="E",('[1]Instructions'!$C$8*J217*L217),('[1]Instructions'!$C$7*J217*L217))))),(IF(F217="E",('[1]Instructions'!$C$8*J217*L217),('[1]Instructions'!$C$7*J217*L217))))</f>
        <v>0</v>
      </c>
      <c r="N217" s="21">
        <f t="shared" si="20"/>
        <v>0</v>
      </c>
      <c r="P217" s="22">
        <f t="shared" si="18"/>
        <v>1</v>
      </c>
      <c r="Q217" s="23">
        <f t="shared" si="21"/>
        <v>0.0027397260273972603</v>
      </c>
      <c r="R217" s="24">
        <f t="shared" si="23"/>
        <v>0</v>
      </c>
    </row>
    <row r="218" spans="1:18" ht="15.75">
      <c r="A218" s="28"/>
      <c r="B218" s="29"/>
      <c r="C218" s="30"/>
      <c r="D218" s="31"/>
      <c r="E218" s="31"/>
      <c r="F218" s="32" t="s">
        <v>21</v>
      </c>
      <c r="G218" s="17">
        <v>1560</v>
      </c>
      <c r="H218" s="33"/>
      <c r="I218" s="34"/>
      <c r="J218" s="18">
        <f t="shared" si="22"/>
        <v>0</v>
      </c>
      <c r="K218" s="19">
        <f>IF(AND(C218="Y",F218="E",J218&gt;$C$7),"1.3 &amp; 2",IF(AND(C218="Y",F218="G",J218&gt;$C$6),"1.3 &amp; 2",IF(F218="G",'[1]Instructions'!$C$7*100,'[1]Instructions'!$C$8*100)))</f>
        <v>1.5</v>
      </c>
      <c r="L218" s="20">
        <f t="shared" si="19"/>
        <v>0</v>
      </c>
      <c r="M218" s="18">
        <f>IF(C218="Y",(MAX((0.013*$C$4*L218+(0.02*(J218-$C$4)*L218)),(IF(F218="E",('[1]Instructions'!$C$8*J218*L218),('[1]Instructions'!$C$7*J218*L218))))),(IF(F218="E",('[1]Instructions'!$C$8*J218*L218),('[1]Instructions'!$C$7*J218*L218))))</f>
        <v>0</v>
      </c>
      <c r="N218" s="21">
        <f t="shared" si="20"/>
        <v>0</v>
      </c>
      <c r="P218" s="22">
        <f t="shared" si="18"/>
        <v>1</v>
      </c>
      <c r="Q218" s="23">
        <f t="shared" si="21"/>
        <v>0.0027397260273972603</v>
      </c>
      <c r="R218" s="24">
        <f t="shared" si="23"/>
        <v>0</v>
      </c>
    </row>
    <row r="219" spans="1:18" ht="15.75">
      <c r="A219" s="28"/>
      <c r="B219" s="29"/>
      <c r="C219" s="30"/>
      <c r="D219" s="31"/>
      <c r="E219" s="31"/>
      <c r="F219" s="32" t="s">
        <v>21</v>
      </c>
      <c r="G219" s="17">
        <v>1560</v>
      </c>
      <c r="H219" s="33"/>
      <c r="I219" s="34"/>
      <c r="J219" s="18">
        <f t="shared" si="22"/>
        <v>0</v>
      </c>
      <c r="K219" s="19">
        <f>IF(AND(C219="Y",F219="E",J219&gt;$C$7),"1.3 &amp; 2",IF(AND(C219="Y",F219="G",J219&gt;$C$6),"1.3 &amp; 2",IF(F219="G",'[1]Instructions'!$C$7*100,'[1]Instructions'!$C$8*100)))</f>
        <v>1.5</v>
      </c>
      <c r="L219" s="20">
        <f t="shared" si="19"/>
        <v>0</v>
      </c>
      <c r="M219" s="18">
        <f>IF(C219="Y",(MAX((0.013*$C$4*L219+(0.02*(J219-$C$4)*L219)),(IF(F219="E",('[1]Instructions'!$C$8*J219*L219),('[1]Instructions'!$C$7*J219*L219))))),(IF(F219="E",('[1]Instructions'!$C$8*J219*L219),('[1]Instructions'!$C$7*J219*L219))))</f>
        <v>0</v>
      </c>
      <c r="N219" s="21">
        <f t="shared" si="20"/>
        <v>0</v>
      </c>
      <c r="P219" s="22">
        <f t="shared" si="18"/>
        <v>1</v>
      </c>
      <c r="Q219" s="23">
        <f t="shared" si="21"/>
        <v>0.0027397260273972603</v>
      </c>
      <c r="R219" s="24">
        <f t="shared" si="23"/>
        <v>0</v>
      </c>
    </row>
    <row r="220" spans="1:18" ht="15.75">
      <c r="A220" s="28"/>
      <c r="B220" s="29"/>
      <c r="C220" s="30"/>
      <c r="D220" s="31"/>
      <c r="E220" s="31"/>
      <c r="F220" s="32" t="s">
        <v>21</v>
      </c>
      <c r="G220" s="17">
        <v>1560</v>
      </c>
      <c r="H220" s="33"/>
      <c r="I220" s="34"/>
      <c r="J220" s="18">
        <f t="shared" si="22"/>
        <v>0</v>
      </c>
      <c r="K220" s="19">
        <f>IF(AND(C220="Y",F220="E",J220&gt;$C$7),"1.3 &amp; 2",IF(AND(C220="Y",F220="G",J220&gt;$C$6),"1.3 &amp; 2",IF(F220="G",'[1]Instructions'!$C$7*100,'[1]Instructions'!$C$8*100)))</f>
        <v>1.5</v>
      </c>
      <c r="L220" s="20">
        <f t="shared" si="19"/>
        <v>0</v>
      </c>
      <c r="M220" s="18">
        <f>IF(C220="Y",(MAX((0.013*$C$4*L220+(0.02*(J220-$C$4)*L220)),(IF(F220="E",('[1]Instructions'!$C$8*J220*L220),('[1]Instructions'!$C$7*J220*L220))))),(IF(F220="E",('[1]Instructions'!$C$8*J220*L220),('[1]Instructions'!$C$7*J220*L220))))</f>
        <v>0</v>
      </c>
      <c r="N220" s="21">
        <f t="shared" si="20"/>
        <v>0</v>
      </c>
      <c r="P220" s="22">
        <f t="shared" si="18"/>
        <v>1</v>
      </c>
      <c r="Q220" s="23">
        <f t="shared" si="21"/>
        <v>0.0027397260273972603</v>
      </c>
      <c r="R220" s="24">
        <f t="shared" si="23"/>
        <v>0</v>
      </c>
    </row>
    <row r="221" spans="1:18" ht="15.75">
      <c r="A221" s="28"/>
      <c r="B221" s="29"/>
      <c r="C221" s="30"/>
      <c r="D221" s="31"/>
      <c r="E221" s="31"/>
      <c r="F221" s="32" t="s">
        <v>21</v>
      </c>
      <c r="G221" s="17">
        <v>1560</v>
      </c>
      <c r="H221" s="33"/>
      <c r="I221" s="34"/>
      <c r="J221" s="18">
        <f t="shared" si="22"/>
        <v>0</v>
      </c>
      <c r="K221" s="19">
        <f>IF(AND(C221="Y",F221="E",J221&gt;$C$7),"1.3 &amp; 2",IF(AND(C221="Y",F221="G",J221&gt;$C$6),"1.3 &amp; 2",IF(F221="G",'[1]Instructions'!$C$7*100,'[1]Instructions'!$C$8*100)))</f>
        <v>1.5</v>
      </c>
      <c r="L221" s="20">
        <f t="shared" si="19"/>
        <v>0</v>
      </c>
      <c r="M221" s="18">
        <f>IF(C221="Y",(MAX((0.013*$C$4*L221+(0.02*(J221-$C$4)*L221)),(IF(F221="E",('[1]Instructions'!$C$8*J221*L221),('[1]Instructions'!$C$7*J221*L221))))),(IF(F221="E",('[1]Instructions'!$C$8*J221*L221),('[1]Instructions'!$C$7*J221*L221))))</f>
        <v>0</v>
      </c>
      <c r="N221" s="21">
        <f t="shared" si="20"/>
        <v>0</v>
      </c>
      <c r="P221" s="22">
        <f t="shared" si="18"/>
        <v>1</v>
      </c>
      <c r="Q221" s="23">
        <f t="shared" si="21"/>
        <v>0.0027397260273972603</v>
      </c>
      <c r="R221" s="24">
        <f t="shared" si="23"/>
        <v>0</v>
      </c>
    </row>
    <row r="222" spans="1:18" ht="15.75">
      <c r="A222" s="28"/>
      <c r="B222" s="29"/>
      <c r="C222" s="30"/>
      <c r="D222" s="31"/>
      <c r="E222" s="31"/>
      <c r="F222" s="32" t="s">
        <v>21</v>
      </c>
      <c r="G222" s="17">
        <v>1560</v>
      </c>
      <c r="H222" s="33"/>
      <c r="I222" s="34"/>
      <c r="J222" s="18">
        <f t="shared" si="22"/>
        <v>0</v>
      </c>
      <c r="K222" s="19">
        <f>IF(AND(C222="Y",F222="E",J222&gt;$C$7),"1.3 &amp; 2",IF(AND(C222="Y",F222="G",J222&gt;$C$6),"1.3 &amp; 2",IF(F222="G",'[1]Instructions'!$C$7*100,'[1]Instructions'!$C$8*100)))</f>
        <v>1.5</v>
      </c>
      <c r="L222" s="20">
        <f t="shared" si="19"/>
        <v>0</v>
      </c>
      <c r="M222" s="18">
        <f>IF(C222="Y",(MAX((0.013*$C$4*L222+(0.02*(J222-$C$4)*L222)),(IF(F222="E",('[1]Instructions'!$C$8*J222*L222),('[1]Instructions'!$C$7*J222*L222))))),(IF(F222="E",('[1]Instructions'!$C$8*J222*L222),('[1]Instructions'!$C$7*J222*L222))))</f>
        <v>0</v>
      </c>
      <c r="N222" s="21">
        <f t="shared" si="20"/>
        <v>0</v>
      </c>
      <c r="P222" s="22">
        <f t="shared" si="18"/>
        <v>1</v>
      </c>
      <c r="Q222" s="23">
        <f t="shared" si="21"/>
        <v>0.0027397260273972603</v>
      </c>
      <c r="R222" s="24">
        <f t="shared" si="23"/>
        <v>0</v>
      </c>
    </row>
    <row r="223" spans="1:18" ht="15.75">
      <c r="A223" s="28"/>
      <c r="B223" s="29"/>
      <c r="C223" s="30"/>
      <c r="D223" s="31"/>
      <c r="E223" s="31"/>
      <c r="F223" s="32" t="s">
        <v>21</v>
      </c>
      <c r="G223" s="17">
        <v>1560</v>
      </c>
      <c r="H223" s="33"/>
      <c r="I223" s="34"/>
      <c r="J223" s="18">
        <f t="shared" si="22"/>
        <v>0</v>
      </c>
      <c r="K223" s="19">
        <f>IF(AND(C223="Y",F223="E",J223&gt;$C$7),"1.3 &amp; 2",IF(AND(C223="Y",F223="G",J223&gt;$C$6),"1.3 &amp; 2",IF(F223="G",'[1]Instructions'!$C$7*100,'[1]Instructions'!$C$8*100)))</f>
        <v>1.5</v>
      </c>
      <c r="L223" s="20">
        <f t="shared" si="19"/>
        <v>0</v>
      </c>
      <c r="M223" s="18">
        <f>IF(C223="Y",(MAX((0.013*$C$4*L223+(0.02*(J223-$C$4)*L223)),(IF(F223="E",('[1]Instructions'!$C$8*J223*L223),('[1]Instructions'!$C$7*J223*L223))))),(IF(F223="E",('[1]Instructions'!$C$8*J223*L223),('[1]Instructions'!$C$7*J223*L223))))</f>
        <v>0</v>
      </c>
      <c r="N223" s="21">
        <f t="shared" si="20"/>
        <v>0</v>
      </c>
      <c r="P223" s="22">
        <f t="shared" si="18"/>
        <v>1</v>
      </c>
      <c r="Q223" s="23">
        <f t="shared" si="21"/>
        <v>0.0027397260273972603</v>
      </c>
      <c r="R223" s="24">
        <f t="shared" si="23"/>
        <v>0</v>
      </c>
    </row>
    <row r="224" spans="1:18" ht="15.75">
      <c r="A224" s="28"/>
      <c r="B224" s="29"/>
      <c r="C224" s="30"/>
      <c r="D224" s="31"/>
      <c r="E224" s="31"/>
      <c r="F224" s="32" t="s">
        <v>21</v>
      </c>
      <c r="G224" s="17">
        <v>1560</v>
      </c>
      <c r="H224" s="33"/>
      <c r="I224" s="34"/>
      <c r="J224" s="18">
        <f t="shared" si="22"/>
        <v>0</v>
      </c>
      <c r="K224" s="19">
        <f>IF(AND(C224="Y",F224="E",J224&gt;$C$7),"1.3 &amp; 2",IF(AND(C224="Y",F224="G",J224&gt;$C$6),"1.3 &amp; 2",IF(F224="G",'[1]Instructions'!$C$7*100,'[1]Instructions'!$C$8*100)))</f>
        <v>1.5</v>
      </c>
      <c r="L224" s="20">
        <f t="shared" si="19"/>
        <v>0</v>
      </c>
      <c r="M224" s="18">
        <f>IF(C224="Y",(MAX((0.013*$C$4*L224+(0.02*(J224-$C$4)*L224)),(IF(F224="E",('[1]Instructions'!$C$8*J224*L224),('[1]Instructions'!$C$7*J224*L224))))),(IF(F224="E",('[1]Instructions'!$C$8*J224*L224),('[1]Instructions'!$C$7*J224*L224))))</f>
        <v>0</v>
      </c>
      <c r="N224" s="21">
        <f t="shared" si="20"/>
        <v>0</v>
      </c>
      <c r="P224" s="22">
        <f t="shared" si="18"/>
        <v>1</v>
      </c>
      <c r="Q224" s="23">
        <f t="shared" si="21"/>
        <v>0.0027397260273972603</v>
      </c>
      <c r="R224" s="24">
        <f t="shared" si="23"/>
        <v>0</v>
      </c>
    </row>
    <row r="225" spans="1:18" ht="15.75">
      <c r="A225" s="28"/>
      <c r="B225" s="29"/>
      <c r="C225" s="30"/>
      <c r="D225" s="31"/>
      <c r="E225" s="31"/>
      <c r="F225" s="32" t="s">
        <v>21</v>
      </c>
      <c r="G225" s="17">
        <v>1560</v>
      </c>
      <c r="H225" s="33"/>
      <c r="I225" s="34"/>
      <c r="J225" s="18">
        <f t="shared" si="22"/>
        <v>0</v>
      </c>
      <c r="K225" s="19">
        <f>IF(AND(C225="Y",F225="E",J225&gt;$C$7),"1.3 &amp; 2",IF(AND(C225="Y",F225="G",J225&gt;$C$6),"1.3 &amp; 2",IF(F225="G",'[1]Instructions'!$C$7*100,'[1]Instructions'!$C$8*100)))</f>
        <v>1.5</v>
      </c>
      <c r="L225" s="20">
        <f t="shared" si="19"/>
        <v>0</v>
      </c>
      <c r="M225" s="18">
        <f>IF(C225="Y",(MAX((0.013*$C$4*L225+(0.02*(J225-$C$4)*L225)),(IF(F225="E",('[1]Instructions'!$C$8*J225*L225),('[1]Instructions'!$C$7*J225*L225))))),(IF(F225="E",('[1]Instructions'!$C$8*J225*L225),('[1]Instructions'!$C$7*J225*L225))))</f>
        <v>0</v>
      </c>
      <c r="N225" s="21">
        <f t="shared" si="20"/>
        <v>0</v>
      </c>
      <c r="P225" s="22">
        <f t="shared" si="18"/>
        <v>1</v>
      </c>
      <c r="Q225" s="23">
        <f t="shared" si="21"/>
        <v>0.0027397260273972603</v>
      </c>
      <c r="R225" s="24">
        <f t="shared" si="23"/>
        <v>0</v>
      </c>
    </row>
    <row r="226" spans="1:18" ht="15.75">
      <c r="A226" s="28"/>
      <c r="B226" s="29"/>
      <c r="C226" s="30"/>
      <c r="D226" s="31"/>
      <c r="E226" s="31"/>
      <c r="F226" s="32" t="s">
        <v>21</v>
      </c>
      <c r="G226" s="17">
        <v>1560</v>
      </c>
      <c r="H226" s="33"/>
      <c r="I226" s="34"/>
      <c r="J226" s="18">
        <f t="shared" si="22"/>
        <v>0</v>
      </c>
      <c r="K226" s="19">
        <f>IF(AND(C226="Y",F226="E",J226&gt;$C$7),"1.3 &amp; 2",IF(AND(C226="Y",F226="G",J226&gt;$C$6),"1.3 &amp; 2",IF(F226="G",'[1]Instructions'!$C$7*100,'[1]Instructions'!$C$8*100)))</f>
        <v>1.5</v>
      </c>
      <c r="L226" s="20">
        <f t="shared" si="19"/>
        <v>0</v>
      </c>
      <c r="M226" s="18">
        <f>IF(C226="Y",(MAX((0.013*$C$4*L226+(0.02*(J226-$C$4)*L226)),(IF(F226="E",('[1]Instructions'!$C$8*J226*L226),('[1]Instructions'!$C$7*J226*L226))))),(IF(F226="E",('[1]Instructions'!$C$8*J226*L226),('[1]Instructions'!$C$7*J226*L226))))</f>
        <v>0</v>
      </c>
      <c r="N226" s="21">
        <f t="shared" si="20"/>
        <v>0</v>
      </c>
      <c r="P226" s="22">
        <f t="shared" si="18"/>
        <v>1</v>
      </c>
      <c r="Q226" s="23">
        <f t="shared" si="21"/>
        <v>0.0027397260273972603</v>
      </c>
      <c r="R226" s="24">
        <f t="shared" si="23"/>
        <v>0</v>
      </c>
    </row>
    <row r="227" spans="1:18" ht="15.75">
      <c r="A227" s="28"/>
      <c r="B227" s="29"/>
      <c r="C227" s="30"/>
      <c r="D227" s="31"/>
      <c r="E227" s="31"/>
      <c r="F227" s="32" t="s">
        <v>21</v>
      </c>
      <c r="G227" s="17">
        <v>1560</v>
      </c>
      <c r="H227" s="33"/>
      <c r="I227" s="34"/>
      <c r="J227" s="18">
        <f t="shared" si="22"/>
        <v>0</v>
      </c>
      <c r="K227" s="19">
        <f>IF(AND(C227="Y",F227="E",J227&gt;$C$7),"1.3 &amp; 2",IF(AND(C227="Y",F227="G",J227&gt;$C$6),"1.3 &amp; 2",IF(F227="G",'[1]Instructions'!$C$7*100,'[1]Instructions'!$C$8*100)))</f>
        <v>1.5</v>
      </c>
      <c r="L227" s="20">
        <f t="shared" si="19"/>
        <v>0</v>
      </c>
      <c r="M227" s="18">
        <f>IF(C227="Y",(MAX((0.013*$C$4*L227+(0.02*(J227-$C$4)*L227)),(IF(F227="E",('[1]Instructions'!$C$8*J227*L227),('[1]Instructions'!$C$7*J227*L227))))),(IF(F227="E",('[1]Instructions'!$C$8*J227*L227),('[1]Instructions'!$C$7*J227*L227))))</f>
        <v>0</v>
      </c>
      <c r="N227" s="21">
        <f t="shared" si="20"/>
        <v>0</v>
      </c>
      <c r="P227" s="22">
        <f t="shared" si="18"/>
        <v>1</v>
      </c>
      <c r="Q227" s="23">
        <f t="shared" si="21"/>
        <v>0.0027397260273972603</v>
      </c>
      <c r="R227" s="24">
        <f t="shared" si="23"/>
        <v>0</v>
      </c>
    </row>
    <row r="228" spans="1:18" ht="15.75">
      <c r="A228" s="28"/>
      <c r="B228" s="29"/>
      <c r="C228" s="30"/>
      <c r="D228" s="31"/>
      <c r="E228" s="31"/>
      <c r="F228" s="32" t="s">
        <v>21</v>
      </c>
      <c r="G228" s="17">
        <v>1560</v>
      </c>
      <c r="H228" s="33"/>
      <c r="I228" s="34"/>
      <c r="J228" s="18">
        <f t="shared" si="22"/>
        <v>0</v>
      </c>
      <c r="K228" s="19">
        <f>IF(AND(C228="Y",F228="E",J228&gt;$C$7),"1.3 &amp; 2",IF(AND(C228="Y",F228="G",J228&gt;$C$6),"1.3 &amp; 2",IF(F228="G",'[1]Instructions'!$C$7*100,'[1]Instructions'!$C$8*100)))</f>
        <v>1.5</v>
      </c>
      <c r="L228" s="20">
        <f t="shared" si="19"/>
        <v>0</v>
      </c>
      <c r="M228" s="18">
        <f>IF(C228="Y",(MAX((0.013*$C$4*L228+(0.02*(J228-$C$4)*L228)),(IF(F228="E",('[1]Instructions'!$C$8*J228*L228),('[1]Instructions'!$C$7*J228*L228))))),(IF(F228="E",('[1]Instructions'!$C$8*J228*L228),('[1]Instructions'!$C$7*J228*L228))))</f>
        <v>0</v>
      </c>
      <c r="N228" s="21">
        <f t="shared" si="20"/>
        <v>0</v>
      </c>
      <c r="P228" s="22">
        <f t="shared" si="18"/>
        <v>1</v>
      </c>
      <c r="Q228" s="23">
        <f t="shared" si="21"/>
        <v>0.0027397260273972603</v>
      </c>
      <c r="R228" s="24">
        <f t="shared" si="23"/>
        <v>0</v>
      </c>
    </row>
    <row r="229" spans="1:18" ht="15.75">
      <c r="A229" s="28"/>
      <c r="B229" s="29"/>
      <c r="C229" s="30"/>
      <c r="D229" s="31"/>
      <c r="E229" s="31"/>
      <c r="F229" s="32" t="s">
        <v>21</v>
      </c>
      <c r="G229" s="17">
        <v>1560</v>
      </c>
      <c r="H229" s="33"/>
      <c r="I229" s="34"/>
      <c r="J229" s="18">
        <f t="shared" si="22"/>
        <v>0</v>
      </c>
      <c r="K229" s="19">
        <f>IF(AND(C229="Y",F229="E",J229&gt;$C$7),"1.3 &amp; 2",IF(AND(C229="Y",F229="G",J229&gt;$C$6),"1.3 &amp; 2",IF(F229="G",'[1]Instructions'!$C$7*100,'[1]Instructions'!$C$8*100)))</f>
        <v>1.5</v>
      </c>
      <c r="L229" s="20">
        <f t="shared" si="19"/>
        <v>0</v>
      </c>
      <c r="M229" s="18">
        <f>IF(C229="Y",(MAX((0.013*$C$4*L229+(0.02*(J229-$C$4)*L229)),(IF(F229="E",('[1]Instructions'!$C$8*J229*L229),('[1]Instructions'!$C$7*J229*L229))))),(IF(F229="E",('[1]Instructions'!$C$8*J229*L229),('[1]Instructions'!$C$7*J229*L229))))</f>
        <v>0</v>
      </c>
      <c r="N229" s="21">
        <f t="shared" si="20"/>
        <v>0</v>
      </c>
      <c r="P229" s="22">
        <f t="shared" si="18"/>
        <v>1</v>
      </c>
      <c r="Q229" s="23">
        <f t="shared" si="21"/>
        <v>0.0027397260273972603</v>
      </c>
      <c r="R229" s="24">
        <f t="shared" si="23"/>
        <v>0</v>
      </c>
    </row>
    <row r="230" spans="1:18" ht="15.75">
      <c r="A230" s="28"/>
      <c r="B230" s="29"/>
      <c r="C230" s="30"/>
      <c r="D230" s="31"/>
      <c r="E230" s="31"/>
      <c r="F230" s="32" t="s">
        <v>21</v>
      </c>
      <c r="G230" s="17">
        <v>1560</v>
      </c>
      <c r="H230" s="33"/>
      <c r="I230" s="34"/>
      <c r="J230" s="18">
        <f t="shared" si="22"/>
        <v>0</v>
      </c>
      <c r="K230" s="19">
        <f>IF(AND(C230="Y",F230="E",J230&gt;$C$7),"1.3 &amp; 2",IF(AND(C230="Y",F230="G",J230&gt;$C$6),"1.3 &amp; 2",IF(F230="G",'[1]Instructions'!$C$7*100,'[1]Instructions'!$C$8*100)))</f>
        <v>1.5</v>
      </c>
      <c r="L230" s="20">
        <f t="shared" si="19"/>
        <v>0</v>
      </c>
      <c r="M230" s="18">
        <f>IF(C230="Y",(MAX((0.013*$C$4*L230+(0.02*(J230-$C$4)*L230)),(IF(F230="E",('[1]Instructions'!$C$8*J230*L230),('[1]Instructions'!$C$7*J230*L230))))),(IF(F230="E",('[1]Instructions'!$C$8*J230*L230),('[1]Instructions'!$C$7*J230*L230))))</f>
        <v>0</v>
      </c>
      <c r="N230" s="21">
        <f t="shared" si="20"/>
        <v>0</v>
      </c>
      <c r="P230" s="22">
        <f t="shared" si="18"/>
        <v>1</v>
      </c>
      <c r="Q230" s="23">
        <f t="shared" si="21"/>
        <v>0.0027397260273972603</v>
      </c>
      <c r="R230" s="24">
        <f t="shared" si="23"/>
        <v>0</v>
      </c>
    </row>
    <row r="231" spans="1:18" ht="15.75">
      <c r="A231" s="28"/>
      <c r="B231" s="29"/>
      <c r="C231" s="30"/>
      <c r="D231" s="31"/>
      <c r="E231" s="31"/>
      <c r="F231" s="32" t="s">
        <v>21</v>
      </c>
      <c r="G231" s="17">
        <v>1560</v>
      </c>
      <c r="H231" s="33"/>
      <c r="I231" s="34"/>
      <c r="J231" s="18">
        <f t="shared" si="22"/>
        <v>0</v>
      </c>
      <c r="K231" s="19">
        <f>IF(AND(C231="Y",F231="E",J231&gt;$C$7),"1.3 &amp; 2",IF(AND(C231="Y",F231="G",J231&gt;$C$6),"1.3 &amp; 2",IF(F231="G",'[1]Instructions'!$C$7*100,'[1]Instructions'!$C$8*100)))</f>
        <v>1.5</v>
      </c>
      <c r="L231" s="20">
        <f t="shared" si="19"/>
        <v>0</v>
      </c>
      <c r="M231" s="18">
        <f>IF(C231="Y",(MAX((0.013*$C$4*L231+(0.02*(J231-$C$4)*L231)),(IF(F231="E",('[1]Instructions'!$C$8*J231*L231),('[1]Instructions'!$C$7*J231*L231))))),(IF(F231="E",('[1]Instructions'!$C$8*J231*L231),('[1]Instructions'!$C$7*J231*L231))))</f>
        <v>0</v>
      </c>
      <c r="N231" s="21">
        <f t="shared" si="20"/>
        <v>0</v>
      </c>
      <c r="P231" s="22">
        <f t="shared" si="18"/>
        <v>1</v>
      </c>
      <c r="Q231" s="23">
        <f t="shared" si="21"/>
        <v>0.0027397260273972603</v>
      </c>
      <c r="R231" s="24">
        <f t="shared" si="23"/>
        <v>0</v>
      </c>
    </row>
    <row r="232" spans="1:18" ht="15.75">
      <c r="A232" s="28"/>
      <c r="B232" s="29"/>
      <c r="C232" s="30"/>
      <c r="D232" s="31"/>
      <c r="E232" s="31"/>
      <c r="F232" s="32" t="s">
        <v>21</v>
      </c>
      <c r="G232" s="17">
        <v>1560</v>
      </c>
      <c r="H232" s="33"/>
      <c r="I232" s="34"/>
      <c r="J232" s="18">
        <f t="shared" si="22"/>
        <v>0</v>
      </c>
      <c r="K232" s="19">
        <f>IF(AND(C232="Y",F232="E",J232&gt;$C$7),"1.3 &amp; 2",IF(AND(C232="Y",F232="G",J232&gt;$C$6),"1.3 &amp; 2",IF(F232="G",'[1]Instructions'!$C$7*100,'[1]Instructions'!$C$8*100)))</f>
        <v>1.5</v>
      </c>
      <c r="L232" s="20">
        <f t="shared" si="19"/>
        <v>0</v>
      </c>
      <c r="M232" s="18">
        <f>IF(C232="Y",(MAX((0.013*$C$4*L232+(0.02*(J232-$C$4)*L232)),(IF(F232="E",('[1]Instructions'!$C$8*J232*L232),('[1]Instructions'!$C$7*J232*L232))))),(IF(F232="E",('[1]Instructions'!$C$8*J232*L232),('[1]Instructions'!$C$7*J232*L232))))</f>
        <v>0</v>
      </c>
      <c r="N232" s="21">
        <f t="shared" si="20"/>
        <v>0</v>
      </c>
      <c r="P232" s="22">
        <f t="shared" si="18"/>
        <v>1</v>
      </c>
      <c r="Q232" s="23">
        <f t="shared" si="21"/>
        <v>0.0027397260273972603</v>
      </c>
      <c r="R232" s="24">
        <f t="shared" si="23"/>
        <v>0</v>
      </c>
    </row>
    <row r="233" spans="1:18" ht="15.75">
      <c r="A233" s="28"/>
      <c r="B233" s="29"/>
      <c r="C233" s="30"/>
      <c r="D233" s="31"/>
      <c r="E233" s="31"/>
      <c r="F233" s="32" t="s">
        <v>21</v>
      </c>
      <c r="G233" s="17">
        <v>1560</v>
      </c>
      <c r="H233" s="33"/>
      <c r="I233" s="34"/>
      <c r="J233" s="18">
        <f t="shared" si="22"/>
        <v>0</v>
      </c>
      <c r="K233" s="19">
        <f>IF(AND(C233="Y",F233="E",J233&gt;$C$7),"1.3 &amp; 2",IF(AND(C233="Y",F233="G",J233&gt;$C$6),"1.3 &amp; 2",IF(F233="G",'[1]Instructions'!$C$7*100,'[1]Instructions'!$C$8*100)))</f>
        <v>1.5</v>
      </c>
      <c r="L233" s="20">
        <f t="shared" si="19"/>
        <v>0</v>
      </c>
      <c r="M233" s="18">
        <f>IF(C233="Y",(MAX((0.013*$C$4*L233+(0.02*(J233-$C$4)*L233)),(IF(F233="E",('[1]Instructions'!$C$8*J233*L233),('[1]Instructions'!$C$7*J233*L233))))),(IF(F233="E",('[1]Instructions'!$C$8*J233*L233),('[1]Instructions'!$C$7*J233*L233))))</f>
        <v>0</v>
      </c>
      <c r="N233" s="21">
        <f t="shared" si="20"/>
        <v>0</v>
      </c>
      <c r="P233" s="22">
        <f t="shared" si="18"/>
        <v>1</v>
      </c>
      <c r="Q233" s="23">
        <f t="shared" si="21"/>
        <v>0.0027397260273972603</v>
      </c>
      <c r="R233" s="24">
        <f t="shared" si="23"/>
        <v>0</v>
      </c>
    </row>
    <row r="234" spans="1:18" ht="15.75">
      <c r="A234" s="28"/>
      <c r="B234" s="29"/>
      <c r="C234" s="30"/>
      <c r="D234" s="31"/>
      <c r="E234" s="31"/>
      <c r="F234" s="32" t="s">
        <v>21</v>
      </c>
      <c r="G234" s="17">
        <v>1560</v>
      </c>
      <c r="H234" s="33"/>
      <c r="I234" s="34"/>
      <c r="J234" s="18">
        <f t="shared" si="22"/>
        <v>0</v>
      </c>
      <c r="K234" s="19">
        <f>IF(AND(C234="Y",F234="E",J234&gt;$C$7),"1.3 &amp; 2",IF(AND(C234="Y",F234="G",J234&gt;$C$6),"1.3 &amp; 2",IF(F234="G",'[1]Instructions'!$C$7*100,'[1]Instructions'!$C$8*100)))</f>
        <v>1.5</v>
      </c>
      <c r="L234" s="20">
        <f t="shared" si="19"/>
        <v>0</v>
      </c>
      <c r="M234" s="18">
        <f>IF(C234="Y",(MAX((0.013*$C$4*L234+(0.02*(J234-$C$4)*L234)),(IF(F234="E",('[1]Instructions'!$C$8*J234*L234),('[1]Instructions'!$C$7*J234*L234))))),(IF(F234="E",('[1]Instructions'!$C$8*J234*L234),('[1]Instructions'!$C$7*J234*L234))))</f>
        <v>0</v>
      </c>
      <c r="N234" s="21">
        <f t="shared" si="20"/>
        <v>0</v>
      </c>
      <c r="P234" s="22">
        <f t="shared" si="18"/>
        <v>1</v>
      </c>
      <c r="Q234" s="23">
        <f t="shared" si="21"/>
        <v>0.0027397260273972603</v>
      </c>
      <c r="R234" s="24">
        <f t="shared" si="23"/>
        <v>0</v>
      </c>
    </row>
    <row r="235" spans="1:18" ht="15.75">
      <c r="A235" s="28"/>
      <c r="B235" s="29"/>
      <c r="C235" s="30"/>
      <c r="D235" s="31"/>
      <c r="E235" s="31"/>
      <c r="F235" s="32" t="s">
        <v>21</v>
      </c>
      <c r="G235" s="17">
        <v>1560</v>
      </c>
      <c r="H235" s="33"/>
      <c r="I235" s="34"/>
      <c r="J235" s="18">
        <f t="shared" si="22"/>
        <v>0</v>
      </c>
      <c r="K235" s="19">
        <f>IF(AND(C235="Y",F235="E",J235&gt;$C$7),"1.3 &amp; 2",IF(AND(C235="Y",F235="G",J235&gt;$C$6),"1.3 &amp; 2",IF(F235="G",'[1]Instructions'!$C$7*100,'[1]Instructions'!$C$8*100)))</f>
        <v>1.5</v>
      </c>
      <c r="L235" s="20">
        <f t="shared" si="19"/>
        <v>0</v>
      </c>
      <c r="M235" s="18">
        <f>IF(C235="Y",(MAX((0.013*$C$4*L235+(0.02*(J235-$C$4)*L235)),(IF(F235="E",('[1]Instructions'!$C$8*J235*L235),('[1]Instructions'!$C$7*J235*L235))))),(IF(F235="E",('[1]Instructions'!$C$8*J235*L235),('[1]Instructions'!$C$7*J235*L235))))</f>
        <v>0</v>
      </c>
      <c r="N235" s="21">
        <f t="shared" si="20"/>
        <v>0</v>
      </c>
      <c r="P235" s="22">
        <f t="shared" si="18"/>
        <v>1</v>
      </c>
      <c r="Q235" s="23">
        <f t="shared" si="21"/>
        <v>0.0027397260273972603</v>
      </c>
      <c r="R235" s="24">
        <f t="shared" si="23"/>
        <v>0</v>
      </c>
    </row>
    <row r="236" spans="1:18" ht="15.75">
      <c r="A236" s="28"/>
      <c r="B236" s="29"/>
      <c r="C236" s="30"/>
      <c r="D236" s="31"/>
      <c r="E236" s="31"/>
      <c r="F236" s="32" t="s">
        <v>21</v>
      </c>
      <c r="G236" s="17">
        <v>1560</v>
      </c>
      <c r="H236" s="33"/>
      <c r="I236" s="34"/>
      <c r="J236" s="18">
        <f t="shared" si="22"/>
        <v>0</v>
      </c>
      <c r="K236" s="19">
        <f>IF(AND(C236="Y",F236="E",J236&gt;$C$7),"1.3 &amp; 2",IF(AND(C236="Y",F236="G",J236&gt;$C$6),"1.3 &amp; 2",IF(F236="G",'[1]Instructions'!$C$7*100,'[1]Instructions'!$C$8*100)))</f>
        <v>1.5</v>
      </c>
      <c r="L236" s="20">
        <f t="shared" si="19"/>
        <v>0</v>
      </c>
      <c r="M236" s="18">
        <f>IF(C236="Y",(MAX((0.013*$C$4*L236+(0.02*(J236-$C$4)*L236)),(IF(F236="E",('[1]Instructions'!$C$8*J236*L236),('[1]Instructions'!$C$7*J236*L236))))),(IF(F236="E",('[1]Instructions'!$C$8*J236*L236),('[1]Instructions'!$C$7*J236*L236))))</f>
        <v>0</v>
      </c>
      <c r="N236" s="21">
        <f t="shared" si="20"/>
        <v>0</v>
      </c>
      <c r="P236" s="22">
        <f t="shared" si="18"/>
        <v>1</v>
      </c>
      <c r="Q236" s="23">
        <f t="shared" si="21"/>
        <v>0.0027397260273972603</v>
      </c>
      <c r="R236" s="24">
        <f t="shared" si="23"/>
        <v>0</v>
      </c>
    </row>
    <row r="237" spans="1:18" ht="15.75">
      <c r="A237" s="28"/>
      <c r="B237" s="29"/>
      <c r="C237" s="30"/>
      <c r="D237" s="31"/>
      <c r="E237" s="31"/>
      <c r="F237" s="32" t="s">
        <v>21</v>
      </c>
      <c r="G237" s="17">
        <v>1560</v>
      </c>
      <c r="H237" s="33"/>
      <c r="I237" s="34"/>
      <c r="J237" s="18">
        <f t="shared" si="22"/>
        <v>0</v>
      </c>
      <c r="K237" s="19">
        <f>IF(AND(C237="Y",F237="E",J237&gt;$C$7),"1.3 &amp; 2",IF(AND(C237="Y",F237="G",J237&gt;$C$6),"1.3 &amp; 2",IF(F237="G",'[1]Instructions'!$C$7*100,'[1]Instructions'!$C$8*100)))</f>
        <v>1.5</v>
      </c>
      <c r="L237" s="20">
        <f t="shared" si="19"/>
        <v>0</v>
      </c>
      <c r="M237" s="18">
        <f>IF(C237="Y",(MAX((0.013*$C$4*L237+(0.02*(J237-$C$4)*L237)),(IF(F237="E",('[1]Instructions'!$C$8*J237*L237),('[1]Instructions'!$C$7*J237*L237))))),(IF(F237="E",('[1]Instructions'!$C$8*J237*L237),('[1]Instructions'!$C$7*J237*L237))))</f>
        <v>0</v>
      </c>
      <c r="N237" s="21">
        <f t="shared" si="20"/>
        <v>0</v>
      </c>
      <c r="P237" s="22">
        <f t="shared" si="18"/>
        <v>1</v>
      </c>
      <c r="Q237" s="23">
        <f t="shared" si="21"/>
        <v>0.0027397260273972603</v>
      </c>
      <c r="R237" s="24">
        <f t="shared" si="23"/>
        <v>0</v>
      </c>
    </row>
    <row r="238" spans="1:18" ht="15.75">
      <c r="A238" s="28"/>
      <c r="B238" s="29"/>
      <c r="C238" s="30"/>
      <c r="D238" s="31"/>
      <c r="E238" s="31"/>
      <c r="F238" s="32" t="s">
        <v>21</v>
      </c>
      <c r="G238" s="17">
        <v>1560</v>
      </c>
      <c r="H238" s="33"/>
      <c r="I238" s="34"/>
      <c r="J238" s="18">
        <f t="shared" si="22"/>
        <v>0</v>
      </c>
      <c r="K238" s="19">
        <f>IF(AND(C238="Y",F238="E",J238&gt;$C$7),"1.3 &amp; 2",IF(AND(C238="Y",F238="G",J238&gt;$C$6),"1.3 &amp; 2",IF(F238="G",'[1]Instructions'!$C$7*100,'[1]Instructions'!$C$8*100)))</f>
        <v>1.5</v>
      </c>
      <c r="L238" s="20">
        <f t="shared" si="19"/>
        <v>0</v>
      </c>
      <c r="M238" s="18">
        <f>IF(C238="Y",(MAX((0.013*$C$4*L238+(0.02*(J238-$C$4)*L238)),(IF(F238="E",('[1]Instructions'!$C$8*J238*L238),('[1]Instructions'!$C$7*J238*L238))))),(IF(F238="E",('[1]Instructions'!$C$8*J238*L238),('[1]Instructions'!$C$7*J238*L238))))</f>
        <v>0</v>
      </c>
      <c r="N238" s="21">
        <f t="shared" si="20"/>
        <v>0</v>
      </c>
      <c r="P238" s="22">
        <f t="shared" si="18"/>
        <v>1</v>
      </c>
      <c r="Q238" s="23">
        <f t="shared" si="21"/>
        <v>0.0027397260273972603</v>
      </c>
      <c r="R238" s="24">
        <f t="shared" si="23"/>
        <v>0</v>
      </c>
    </row>
    <row r="239" spans="1:18" ht="15.75">
      <c r="A239" s="28"/>
      <c r="B239" s="29"/>
      <c r="C239" s="30"/>
      <c r="D239" s="31"/>
      <c r="E239" s="31"/>
      <c r="F239" s="32" t="s">
        <v>21</v>
      </c>
      <c r="G239" s="17">
        <v>1560</v>
      </c>
      <c r="H239" s="33"/>
      <c r="I239" s="34"/>
      <c r="J239" s="18">
        <f t="shared" si="22"/>
        <v>0</v>
      </c>
      <c r="K239" s="19">
        <f>IF(AND(C239="Y",F239="E",J239&gt;$C$7),"1.3 &amp; 2",IF(AND(C239="Y",F239="G",J239&gt;$C$6),"1.3 &amp; 2",IF(F239="G",'[1]Instructions'!$C$7*100,'[1]Instructions'!$C$8*100)))</f>
        <v>1.5</v>
      </c>
      <c r="L239" s="20">
        <f t="shared" si="19"/>
        <v>0</v>
      </c>
      <c r="M239" s="18">
        <f>IF(C239="Y",(MAX((0.013*$C$4*L239+(0.02*(J239-$C$4)*L239)),(IF(F239="E",('[1]Instructions'!$C$8*J239*L239),('[1]Instructions'!$C$7*J239*L239))))),(IF(F239="E",('[1]Instructions'!$C$8*J239*L239),('[1]Instructions'!$C$7*J239*L239))))</f>
        <v>0</v>
      </c>
      <c r="N239" s="21">
        <f t="shared" si="20"/>
        <v>0</v>
      </c>
      <c r="P239" s="22">
        <f t="shared" si="18"/>
        <v>1</v>
      </c>
      <c r="Q239" s="23">
        <f t="shared" si="21"/>
        <v>0.0027397260273972603</v>
      </c>
      <c r="R239" s="24">
        <f t="shared" si="23"/>
        <v>0</v>
      </c>
    </row>
    <row r="240" spans="1:18" ht="15.75">
      <c r="A240" s="28"/>
      <c r="B240" s="29"/>
      <c r="C240" s="30"/>
      <c r="D240" s="31"/>
      <c r="E240" s="31"/>
      <c r="F240" s="32" t="s">
        <v>21</v>
      </c>
      <c r="G240" s="17">
        <v>1560</v>
      </c>
      <c r="H240" s="33"/>
      <c r="I240" s="34"/>
      <c r="J240" s="18">
        <f t="shared" si="22"/>
        <v>0</v>
      </c>
      <c r="K240" s="19">
        <f>IF(AND(C240="Y",F240="E",J240&gt;$C$7),"1.3 &amp; 2",IF(AND(C240="Y",F240="G",J240&gt;$C$6),"1.3 &amp; 2",IF(F240="G",'[1]Instructions'!$C$7*100,'[1]Instructions'!$C$8*100)))</f>
        <v>1.5</v>
      </c>
      <c r="L240" s="20">
        <f t="shared" si="19"/>
        <v>0</v>
      </c>
      <c r="M240" s="18">
        <f>IF(C240="Y",(MAX((0.013*$C$4*L240+(0.02*(J240-$C$4)*L240)),(IF(F240="E",('[1]Instructions'!$C$8*J240*L240),('[1]Instructions'!$C$7*J240*L240))))),(IF(F240="E",('[1]Instructions'!$C$8*J240*L240),('[1]Instructions'!$C$7*J240*L240))))</f>
        <v>0</v>
      </c>
      <c r="N240" s="21">
        <f t="shared" si="20"/>
        <v>0</v>
      </c>
      <c r="P240" s="22">
        <f t="shared" si="18"/>
        <v>1</v>
      </c>
      <c r="Q240" s="23">
        <f t="shared" si="21"/>
        <v>0.0027397260273972603</v>
      </c>
      <c r="R240" s="24">
        <f t="shared" si="23"/>
        <v>0</v>
      </c>
    </row>
    <row r="241" spans="1:18" ht="15.75">
      <c r="A241" s="28"/>
      <c r="B241" s="29"/>
      <c r="C241" s="30"/>
      <c r="D241" s="31"/>
      <c r="E241" s="31"/>
      <c r="F241" s="32" t="s">
        <v>21</v>
      </c>
      <c r="G241" s="17">
        <v>1560</v>
      </c>
      <c r="H241" s="33"/>
      <c r="I241" s="34"/>
      <c r="J241" s="18">
        <f t="shared" si="22"/>
        <v>0</v>
      </c>
      <c r="K241" s="19">
        <f>IF(AND(C241="Y",F241="E",J241&gt;$C$7),"1.3 &amp; 2",IF(AND(C241="Y",F241="G",J241&gt;$C$6),"1.3 &amp; 2",IF(F241="G",'[1]Instructions'!$C$7*100,'[1]Instructions'!$C$8*100)))</f>
        <v>1.5</v>
      </c>
      <c r="L241" s="20">
        <f t="shared" si="19"/>
        <v>0</v>
      </c>
      <c r="M241" s="18">
        <f>IF(C241="Y",(MAX((0.013*$C$4*L241+(0.02*(J241-$C$4)*L241)),(IF(F241="E",('[1]Instructions'!$C$8*J241*L241),('[1]Instructions'!$C$7*J241*L241))))),(IF(F241="E",('[1]Instructions'!$C$8*J241*L241),('[1]Instructions'!$C$7*J241*L241))))</f>
        <v>0</v>
      </c>
      <c r="N241" s="21">
        <f t="shared" si="20"/>
        <v>0</v>
      </c>
      <c r="P241" s="22">
        <f t="shared" si="18"/>
        <v>1</v>
      </c>
      <c r="Q241" s="23">
        <f t="shared" si="21"/>
        <v>0.0027397260273972603</v>
      </c>
      <c r="R241" s="24">
        <f t="shared" si="23"/>
        <v>0</v>
      </c>
    </row>
    <row r="242" spans="1:18" ht="15.75">
      <c r="A242" s="28"/>
      <c r="B242" s="29"/>
      <c r="C242" s="30"/>
      <c r="D242" s="31"/>
      <c r="E242" s="31"/>
      <c r="F242" s="32" t="s">
        <v>21</v>
      </c>
      <c r="G242" s="17">
        <v>1560</v>
      </c>
      <c r="H242" s="33"/>
      <c r="I242" s="34"/>
      <c r="J242" s="18">
        <f t="shared" si="22"/>
        <v>0</v>
      </c>
      <c r="K242" s="19">
        <f>IF(AND(C242="Y",F242="E",J242&gt;$C$7),"1.3 &amp; 2",IF(AND(C242="Y",F242="G",J242&gt;$C$6),"1.3 &amp; 2",IF(F242="G",'[1]Instructions'!$C$7*100,'[1]Instructions'!$C$8*100)))</f>
        <v>1.5</v>
      </c>
      <c r="L242" s="20">
        <f t="shared" si="19"/>
        <v>0</v>
      </c>
      <c r="M242" s="18">
        <f>IF(C242="Y",(MAX((0.013*$C$4*L242+(0.02*(J242-$C$4)*L242)),(IF(F242="E",('[1]Instructions'!$C$8*J242*L242),('[1]Instructions'!$C$7*J242*L242))))),(IF(F242="E",('[1]Instructions'!$C$8*J242*L242),('[1]Instructions'!$C$7*J242*L242))))</f>
        <v>0</v>
      </c>
      <c r="N242" s="21">
        <f t="shared" si="20"/>
        <v>0</v>
      </c>
      <c r="P242" s="22">
        <f t="shared" si="18"/>
        <v>1</v>
      </c>
      <c r="Q242" s="23">
        <f t="shared" si="21"/>
        <v>0.0027397260273972603</v>
      </c>
      <c r="R242" s="24">
        <f t="shared" si="23"/>
        <v>0</v>
      </c>
    </row>
    <row r="243" spans="1:18" ht="15.75">
      <c r="A243" s="28"/>
      <c r="B243" s="29"/>
      <c r="C243" s="30"/>
      <c r="D243" s="31"/>
      <c r="E243" s="31"/>
      <c r="F243" s="32" t="s">
        <v>21</v>
      </c>
      <c r="G243" s="17">
        <v>1560</v>
      </c>
      <c r="H243" s="33"/>
      <c r="I243" s="34"/>
      <c r="J243" s="18">
        <f t="shared" si="22"/>
        <v>0</v>
      </c>
      <c r="K243" s="19">
        <f>IF(AND(C243="Y",F243="E",J243&gt;$C$7),"1.3 &amp; 2",IF(AND(C243="Y",F243="G",J243&gt;$C$6),"1.3 &amp; 2",IF(F243="G",'[1]Instructions'!$C$7*100,'[1]Instructions'!$C$8*100)))</f>
        <v>1.5</v>
      </c>
      <c r="L243" s="20">
        <f t="shared" si="19"/>
        <v>0</v>
      </c>
      <c r="M243" s="18">
        <f>IF(C243="Y",(MAX((0.013*$C$4*L243+(0.02*(J243-$C$4)*L243)),(IF(F243="E",('[1]Instructions'!$C$8*J243*L243),('[1]Instructions'!$C$7*J243*L243))))),(IF(F243="E",('[1]Instructions'!$C$8*J243*L243),('[1]Instructions'!$C$7*J243*L243))))</f>
        <v>0</v>
      </c>
      <c r="N243" s="21">
        <f t="shared" si="20"/>
        <v>0</v>
      </c>
      <c r="P243" s="22">
        <f t="shared" si="18"/>
        <v>1</v>
      </c>
      <c r="Q243" s="23">
        <f t="shared" si="21"/>
        <v>0.0027397260273972603</v>
      </c>
      <c r="R243" s="24">
        <f t="shared" si="23"/>
        <v>0</v>
      </c>
    </row>
    <row r="244" spans="1:18" ht="15.75">
      <c r="A244" s="28"/>
      <c r="B244" s="29"/>
      <c r="C244" s="30"/>
      <c r="D244" s="31"/>
      <c r="E244" s="31"/>
      <c r="F244" s="32" t="s">
        <v>21</v>
      </c>
      <c r="G244" s="17">
        <v>1560</v>
      </c>
      <c r="H244" s="33"/>
      <c r="I244" s="34"/>
      <c r="J244" s="18">
        <f t="shared" si="22"/>
        <v>0</v>
      </c>
      <c r="K244" s="19">
        <f>IF(AND(C244="Y",F244="E",J244&gt;$C$7),"1.3 &amp; 2",IF(AND(C244="Y",F244="G",J244&gt;$C$6),"1.3 &amp; 2",IF(F244="G",'[1]Instructions'!$C$7*100,'[1]Instructions'!$C$8*100)))</f>
        <v>1.5</v>
      </c>
      <c r="L244" s="20">
        <f t="shared" si="19"/>
        <v>0</v>
      </c>
      <c r="M244" s="18">
        <f>IF(C244="Y",(MAX((0.013*$C$4*L244+(0.02*(J244-$C$4)*L244)),(IF(F244="E",('[1]Instructions'!$C$8*J244*L244),('[1]Instructions'!$C$7*J244*L244))))),(IF(F244="E",('[1]Instructions'!$C$8*J244*L244),('[1]Instructions'!$C$7*J244*L244))))</f>
        <v>0</v>
      </c>
      <c r="N244" s="21">
        <f t="shared" si="20"/>
        <v>0</v>
      </c>
      <c r="P244" s="22">
        <f t="shared" si="18"/>
        <v>1</v>
      </c>
      <c r="Q244" s="23">
        <f t="shared" si="21"/>
        <v>0.0027397260273972603</v>
      </c>
      <c r="R244" s="24">
        <f t="shared" si="23"/>
        <v>0</v>
      </c>
    </row>
    <row r="245" spans="1:18" ht="15.75">
      <c r="A245" s="28"/>
      <c r="B245" s="29"/>
      <c r="C245" s="30"/>
      <c r="D245" s="31"/>
      <c r="E245" s="31"/>
      <c r="F245" s="32" t="s">
        <v>21</v>
      </c>
      <c r="G245" s="17">
        <v>1560</v>
      </c>
      <c r="H245" s="33"/>
      <c r="I245" s="34"/>
      <c r="J245" s="18">
        <f t="shared" si="22"/>
        <v>0</v>
      </c>
      <c r="K245" s="19">
        <f>IF(AND(C245="Y",F245="E",J245&gt;$C$7),"1.3 &amp; 2",IF(AND(C245="Y",F245="G",J245&gt;$C$6),"1.3 &amp; 2",IF(F245="G",'[1]Instructions'!$C$7*100,'[1]Instructions'!$C$8*100)))</f>
        <v>1.5</v>
      </c>
      <c r="L245" s="20">
        <f t="shared" si="19"/>
        <v>0</v>
      </c>
      <c r="M245" s="18">
        <f>IF(C245="Y",(MAX((0.013*$C$4*L245+(0.02*(J245-$C$4)*L245)),(IF(F245="E",('[1]Instructions'!$C$8*J245*L245),('[1]Instructions'!$C$7*J245*L245))))),(IF(F245="E",('[1]Instructions'!$C$8*J245*L245),('[1]Instructions'!$C$7*J245*L245))))</f>
        <v>0</v>
      </c>
      <c r="N245" s="21">
        <f t="shared" si="20"/>
        <v>0</v>
      </c>
      <c r="P245" s="22">
        <f t="shared" si="18"/>
        <v>1</v>
      </c>
      <c r="Q245" s="23">
        <f t="shared" si="21"/>
        <v>0.0027397260273972603</v>
      </c>
      <c r="R245" s="24">
        <f t="shared" si="23"/>
        <v>0</v>
      </c>
    </row>
    <row r="246" spans="1:18" ht="15.75">
      <c r="A246" s="28"/>
      <c r="B246" s="29"/>
      <c r="C246" s="30"/>
      <c r="D246" s="31"/>
      <c r="E246" s="31"/>
      <c r="F246" s="32" t="s">
        <v>21</v>
      </c>
      <c r="G246" s="17">
        <v>1560</v>
      </c>
      <c r="H246" s="33"/>
      <c r="I246" s="34"/>
      <c r="J246" s="18">
        <f t="shared" si="22"/>
        <v>0</v>
      </c>
      <c r="K246" s="19">
        <f>IF(AND(C246="Y",F246="E",J246&gt;$C$7),"1.3 &amp; 2",IF(AND(C246="Y",F246="G",J246&gt;$C$6),"1.3 &amp; 2",IF(F246="G",'[1]Instructions'!$C$7*100,'[1]Instructions'!$C$8*100)))</f>
        <v>1.5</v>
      </c>
      <c r="L246" s="20">
        <f t="shared" si="19"/>
        <v>0</v>
      </c>
      <c r="M246" s="18">
        <f>IF(C246="Y",(MAX((0.013*$C$4*L246+(0.02*(J246-$C$4)*L246)),(IF(F246="E",('[1]Instructions'!$C$8*J246*L246),('[1]Instructions'!$C$7*J246*L246))))),(IF(F246="E",('[1]Instructions'!$C$8*J246*L246),('[1]Instructions'!$C$7*J246*L246))))</f>
        <v>0</v>
      </c>
      <c r="N246" s="21">
        <f t="shared" si="20"/>
        <v>0</v>
      </c>
      <c r="P246" s="22">
        <f t="shared" si="18"/>
        <v>1</v>
      </c>
      <c r="Q246" s="23">
        <f t="shared" si="21"/>
        <v>0.0027397260273972603</v>
      </c>
      <c r="R246" s="24">
        <f t="shared" si="23"/>
        <v>0</v>
      </c>
    </row>
    <row r="247" spans="1:18" ht="15.75">
      <c r="A247" s="28"/>
      <c r="B247" s="29"/>
      <c r="C247" s="30"/>
      <c r="D247" s="31"/>
      <c r="E247" s="31"/>
      <c r="F247" s="32" t="s">
        <v>21</v>
      </c>
      <c r="G247" s="17">
        <v>1560</v>
      </c>
      <c r="H247" s="33"/>
      <c r="I247" s="34"/>
      <c r="J247" s="18">
        <f t="shared" si="22"/>
        <v>0</v>
      </c>
      <c r="K247" s="19">
        <f>IF(AND(C247="Y",F247="E",J247&gt;$C$7),"1.3 &amp; 2",IF(AND(C247="Y",F247="G",J247&gt;$C$6),"1.3 &amp; 2",IF(F247="G",'[1]Instructions'!$C$7*100,'[1]Instructions'!$C$8*100)))</f>
        <v>1.5</v>
      </c>
      <c r="L247" s="20">
        <f t="shared" si="19"/>
        <v>0</v>
      </c>
      <c r="M247" s="18">
        <f>IF(C247="Y",(MAX((0.013*$C$4*L247+(0.02*(J247-$C$4)*L247)),(IF(F247="E",('[1]Instructions'!$C$8*J247*L247),('[1]Instructions'!$C$7*J247*L247))))),(IF(F247="E",('[1]Instructions'!$C$8*J247*L247),('[1]Instructions'!$C$7*J247*L247))))</f>
        <v>0</v>
      </c>
      <c r="N247" s="21">
        <f t="shared" si="20"/>
        <v>0</v>
      </c>
      <c r="P247" s="22">
        <f t="shared" si="18"/>
        <v>1</v>
      </c>
      <c r="Q247" s="23">
        <f t="shared" si="21"/>
        <v>0.0027397260273972603</v>
      </c>
      <c r="R247" s="24">
        <f t="shared" si="23"/>
        <v>0</v>
      </c>
    </row>
    <row r="248" spans="1:18" ht="15.75">
      <c r="A248" s="28"/>
      <c r="B248" s="29"/>
      <c r="C248" s="30"/>
      <c r="D248" s="31"/>
      <c r="E248" s="31"/>
      <c r="F248" s="32" t="s">
        <v>21</v>
      </c>
      <c r="G248" s="17">
        <v>1560</v>
      </c>
      <c r="H248" s="33"/>
      <c r="I248" s="34"/>
      <c r="J248" s="18">
        <f t="shared" si="22"/>
        <v>0</v>
      </c>
      <c r="K248" s="19">
        <f>IF(AND(C248="Y",F248="E",J248&gt;$C$7),"1.3 &amp; 2",IF(AND(C248="Y",F248="G",J248&gt;$C$6),"1.3 &amp; 2",IF(F248="G",'[1]Instructions'!$C$7*100,'[1]Instructions'!$C$8*100)))</f>
        <v>1.5</v>
      </c>
      <c r="L248" s="20">
        <f t="shared" si="19"/>
        <v>0</v>
      </c>
      <c r="M248" s="18">
        <f>IF(C248="Y",(MAX((0.013*$C$4*L248+(0.02*(J248-$C$4)*L248)),(IF(F248="E",('[1]Instructions'!$C$8*J248*L248),('[1]Instructions'!$C$7*J248*L248))))),(IF(F248="E",('[1]Instructions'!$C$8*J248*L248),('[1]Instructions'!$C$7*J248*L248))))</f>
        <v>0</v>
      </c>
      <c r="N248" s="21">
        <f t="shared" si="20"/>
        <v>0</v>
      </c>
      <c r="P248" s="22">
        <f t="shared" si="18"/>
        <v>1</v>
      </c>
      <c r="Q248" s="23">
        <f t="shared" si="21"/>
        <v>0.0027397260273972603</v>
      </c>
      <c r="R248" s="24">
        <f t="shared" si="23"/>
        <v>0</v>
      </c>
    </row>
    <row r="249" spans="1:18" ht="15.75">
      <c r="A249" s="28"/>
      <c r="B249" s="29"/>
      <c r="C249" s="30"/>
      <c r="D249" s="31"/>
      <c r="E249" s="31"/>
      <c r="F249" s="32" t="s">
        <v>21</v>
      </c>
      <c r="G249" s="17">
        <v>1560</v>
      </c>
      <c r="H249" s="33"/>
      <c r="I249" s="34"/>
      <c r="J249" s="18">
        <f t="shared" si="22"/>
        <v>0</v>
      </c>
      <c r="K249" s="19">
        <f>IF(AND(C249="Y",F249="E",J249&gt;$C$7),"1.3 &amp; 2",IF(AND(C249="Y",F249="G",J249&gt;$C$6),"1.3 &amp; 2",IF(F249="G",'[1]Instructions'!$C$7*100,'[1]Instructions'!$C$8*100)))</f>
        <v>1.5</v>
      </c>
      <c r="L249" s="20">
        <f t="shared" si="19"/>
        <v>0</v>
      </c>
      <c r="M249" s="18">
        <f>IF(C249="Y",(MAX((0.013*$C$4*L249+(0.02*(J249-$C$4)*L249)),(IF(F249="E",('[1]Instructions'!$C$8*J249*L249),('[1]Instructions'!$C$7*J249*L249))))),(IF(F249="E",('[1]Instructions'!$C$8*J249*L249),('[1]Instructions'!$C$7*J249*L249))))</f>
        <v>0</v>
      </c>
      <c r="N249" s="21">
        <f t="shared" si="20"/>
        <v>0</v>
      </c>
      <c r="P249" s="22">
        <f t="shared" si="18"/>
        <v>1</v>
      </c>
      <c r="Q249" s="23">
        <f t="shared" si="21"/>
        <v>0.0027397260273972603</v>
      </c>
      <c r="R249" s="24">
        <f t="shared" si="23"/>
        <v>0</v>
      </c>
    </row>
    <row r="250" spans="1:18" ht="15.75">
      <c r="A250" s="28"/>
      <c r="B250" s="29"/>
      <c r="C250" s="30"/>
      <c r="D250" s="31"/>
      <c r="E250" s="31"/>
      <c r="F250" s="32" t="s">
        <v>21</v>
      </c>
      <c r="G250" s="17">
        <v>1560</v>
      </c>
      <c r="H250" s="33"/>
      <c r="I250" s="34"/>
      <c r="J250" s="18">
        <f t="shared" si="22"/>
        <v>0</v>
      </c>
      <c r="K250" s="19">
        <f>IF(AND(C250="Y",F250="E",J250&gt;$C$7),"1.3 &amp; 2",IF(AND(C250="Y",F250="G",J250&gt;$C$6),"1.3 &amp; 2",IF(F250="G",'[1]Instructions'!$C$7*100,'[1]Instructions'!$C$8*100)))</f>
        <v>1.5</v>
      </c>
      <c r="L250" s="20">
        <f t="shared" si="19"/>
        <v>0</v>
      </c>
      <c r="M250" s="18">
        <f>IF(C250="Y",(MAX((0.013*$C$4*L250+(0.02*(J250-$C$4)*L250)),(IF(F250="E",('[1]Instructions'!$C$8*J250*L250),('[1]Instructions'!$C$7*J250*L250))))),(IF(F250="E",('[1]Instructions'!$C$8*J250*L250),('[1]Instructions'!$C$7*J250*L250))))</f>
        <v>0</v>
      </c>
      <c r="N250" s="21">
        <f t="shared" si="20"/>
        <v>0</v>
      </c>
      <c r="P250" s="22">
        <f t="shared" si="18"/>
        <v>1</v>
      </c>
      <c r="Q250" s="23">
        <f t="shared" si="21"/>
        <v>0.0027397260273972603</v>
      </c>
      <c r="R250" s="24">
        <f t="shared" si="23"/>
        <v>0</v>
      </c>
    </row>
    <row r="251" spans="1:18" ht="15.75">
      <c r="A251" s="28"/>
      <c r="B251" s="29"/>
      <c r="C251" s="30"/>
      <c r="D251" s="31"/>
      <c r="E251" s="31"/>
      <c r="F251" s="32" t="s">
        <v>21</v>
      </c>
      <c r="G251" s="17">
        <v>1560</v>
      </c>
      <c r="H251" s="33"/>
      <c r="I251" s="34"/>
      <c r="J251" s="18">
        <f t="shared" si="22"/>
        <v>0</v>
      </c>
      <c r="K251" s="19">
        <f>IF(AND(C251="Y",F251="E",J251&gt;$C$7),"1.3 &amp; 2",IF(AND(C251="Y",F251="G",J251&gt;$C$6),"1.3 &amp; 2",IF(F251="G",'[1]Instructions'!$C$7*100,'[1]Instructions'!$C$8*100)))</f>
        <v>1.5</v>
      </c>
      <c r="L251" s="20">
        <f t="shared" si="19"/>
        <v>0</v>
      </c>
      <c r="M251" s="18">
        <f>IF(C251="Y",(MAX((0.013*$C$4*L251+(0.02*(J251-$C$4)*L251)),(IF(F251="E",('[1]Instructions'!$C$8*J251*L251),('[1]Instructions'!$C$7*J251*L251))))),(IF(F251="E",('[1]Instructions'!$C$8*J251*L251),('[1]Instructions'!$C$7*J251*L251))))</f>
        <v>0</v>
      </c>
      <c r="N251" s="21">
        <f t="shared" si="20"/>
        <v>0</v>
      </c>
      <c r="P251" s="22">
        <f t="shared" si="18"/>
        <v>1</v>
      </c>
      <c r="Q251" s="23">
        <f t="shared" si="21"/>
        <v>0.0027397260273972603</v>
      </c>
      <c r="R251" s="24">
        <f t="shared" si="23"/>
        <v>0</v>
      </c>
    </row>
    <row r="252" spans="1:18" ht="15.75">
      <c r="A252" s="28"/>
      <c r="B252" s="29"/>
      <c r="C252" s="30"/>
      <c r="D252" s="31"/>
      <c r="E252" s="31"/>
      <c r="F252" s="32" t="s">
        <v>21</v>
      </c>
      <c r="G252" s="17">
        <v>1560</v>
      </c>
      <c r="H252" s="33"/>
      <c r="I252" s="34"/>
      <c r="J252" s="18">
        <f t="shared" si="22"/>
        <v>0</v>
      </c>
      <c r="K252" s="19">
        <f>IF(AND(C252="Y",F252="E",J252&gt;$C$7),"1.3 &amp; 2",IF(AND(C252="Y",F252="G",J252&gt;$C$6),"1.3 &amp; 2",IF(F252="G",'[1]Instructions'!$C$7*100,'[1]Instructions'!$C$8*100)))</f>
        <v>1.5</v>
      </c>
      <c r="L252" s="20">
        <f t="shared" si="19"/>
        <v>0</v>
      </c>
      <c r="M252" s="18">
        <f>IF(C252="Y",(MAX((0.013*$C$4*L252+(0.02*(J252-$C$4)*L252)),(IF(F252="E",('[1]Instructions'!$C$8*J252*L252),('[1]Instructions'!$C$7*J252*L252))))),(IF(F252="E",('[1]Instructions'!$C$8*J252*L252),('[1]Instructions'!$C$7*J252*L252))))</f>
        <v>0</v>
      </c>
      <c r="N252" s="21">
        <f t="shared" si="20"/>
        <v>0</v>
      </c>
      <c r="P252" s="22">
        <f t="shared" si="18"/>
        <v>1</v>
      </c>
      <c r="Q252" s="23">
        <f t="shared" si="21"/>
        <v>0.0027397260273972603</v>
      </c>
      <c r="R252" s="24">
        <f t="shared" si="23"/>
        <v>0</v>
      </c>
    </row>
    <row r="253" spans="1:18" ht="15.75">
      <c r="A253" s="28"/>
      <c r="B253" s="29"/>
      <c r="C253" s="30"/>
      <c r="D253" s="31"/>
      <c r="E253" s="31"/>
      <c r="F253" s="32" t="s">
        <v>21</v>
      </c>
      <c r="G253" s="17">
        <v>1560</v>
      </c>
      <c r="H253" s="33"/>
      <c r="I253" s="34"/>
      <c r="J253" s="18">
        <f t="shared" si="22"/>
        <v>0</v>
      </c>
      <c r="K253" s="19">
        <f>IF(AND(C253="Y",F253="E",J253&gt;$C$7),"1.3 &amp; 2",IF(AND(C253="Y",F253="G",J253&gt;$C$6),"1.3 &amp; 2",IF(F253="G",'[1]Instructions'!$C$7*100,'[1]Instructions'!$C$8*100)))</f>
        <v>1.5</v>
      </c>
      <c r="L253" s="20">
        <f t="shared" si="19"/>
        <v>0</v>
      </c>
      <c r="M253" s="18">
        <f>IF(C253="Y",(MAX((0.013*$C$4*L253+(0.02*(J253-$C$4)*L253)),(IF(F253="E",('[1]Instructions'!$C$8*J253*L253),('[1]Instructions'!$C$7*J253*L253))))),(IF(F253="E",('[1]Instructions'!$C$8*J253*L253),('[1]Instructions'!$C$7*J253*L253))))</f>
        <v>0</v>
      </c>
      <c r="N253" s="21">
        <f t="shared" si="20"/>
        <v>0</v>
      </c>
      <c r="P253" s="22">
        <f t="shared" si="18"/>
        <v>1</v>
      </c>
      <c r="Q253" s="23">
        <f t="shared" si="21"/>
        <v>0.0027397260273972603</v>
      </c>
      <c r="R253" s="24">
        <f t="shared" si="23"/>
        <v>0</v>
      </c>
    </row>
    <row r="254" spans="1:18" ht="15.75">
      <c r="A254" s="28"/>
      <c r="B254" s="29"/>
      <c r="C254" s="30"/>
      <c r="D254" s="31"/>
      <c r="E254" s="31"/>
      <c r="F254" s="32" t="s">
        <v>21</v>
      </c>
      <c r="G254" s="17">
        <v>1560</v>
      </c>
      <c r="H254" s="33"/>
      <c r="I254" s="34"/>
      <c r="J254" s="18">
        <f t="shared" si="22"/>
        <v>0</v>
      </c>
      <c r="K254" s="19">
        <f>IF(AND(C254="Y",F254="E",J254&gt;$C$7),"1.3 &amp; 2",IF(AND(C254="Y",F254="G",J254&gt;$C$6),"1.3 &amp; 2",IF(F254="G",'[1]Instructions'!$C$7*100,'[1]Instructions'!$C$8*100)))</f>
        <v>1.5</v>
      </c>
      <c r="L254" s="20">
        <f t="shared" si="19"/>
        <v>0</v>
      </c>
      <c r="M254" s="18">
        <f>IF(C254="Y",(MAX((0.013*$C$4*L254+(0.02*(J254-$C$4)*L254)),(IF(F254="E",('[1]Instructions'!$C$8*J254*L254),('[1]Instructions'!$C$7*J254*L254))))),(IF(F254="E",('[1]Instructions'!$C$8*J254*L254),('[1]Instructions'!$C$7*J254*L254))))</f>
        <v>0</v>
      </c>
      <c r="N254" s="21">
        <f t="shared" si="20"/>
        <v>0</v>
      </c>
      <c r="P254" s="22">
        <f t="shared" si="18"/>
        <v>1</v>
      </c>
      <c r="Q254" s="23">
        <f t="shared" si="21"/>
        <v>0.0027397260273972603</v>
      </c>
      <c r="R254" s="24">
        <f t="shared" si="23"/>
        <v>0</v>
      </c>
    </row>
    <row r="255" spans="1:18" ht="15.75">
      <c r="A255" s="28"/>
      <c r="B255" s="29"/>
      <c r="C255" s="30"/>
      <c r="D255" s="31"/>
      <c r="E255" s="31"/>
      <c r="F255" s="32" t="s">
        <v>21</v>
      </c>
      <c r="G255" s="17">
        <v>1560</v>
      </c>
      <c r="H255" s="33"/>
      <c r="I255" s="34"/>
      <c r="J255" s="18">
        <f t="shared" si="22"/>
        <v>0</v>
      </c>
      <c r="K255" s="19">
        <f>IF(AND(C255="Y",F255="E",J255&gt;$C$7),"1.3 &amp; 2",IF(AND(C255="Y",F255="G",J255&gt;$C$6),"1.3 &amp; 2",IF(F255="G",'[1]Instructions'!$C$7*100,'[1]Instructions'!$C$8*100)))</f>
        <v>1.5</v>
      </c>
      <c r="L255" s="20">
        <f t="shared" si="19"/>
        <v>0</v>
      </c>
      <c r="M255" s="18">
        <f>IF(C255="Y",(MAX((0.013*$C$4*L255+(0.02*(J255-$C$4)*L255)),(IF(F255="E",('[1]Instructions'!$C$8*J255*L255),('[1]Instructions'!$C$7*J255*L255))))),(IF(F255="E",('[1]Instructions'!$C$8*J255*L255),('[1]Instructions'!$C$7*J255*L255))))</f>
        <v>0</v>
      </c>
      <c r="N255" s="21">
        <f t="shared" si="20"/>
        <v>0</v>
      </c>
      <c r="P255" s="22">
        <f t="shared" si="18"/>
        <v>1</v>
      </c>
      <c r="Q255" s="23">
        <f t="shared" si="21"/>
        <v>0.0027397260273972603</v>
      </c>
      <c r="R255" s="24">
        <f t="shared" si="23"/>
        <v>0</v>
      </c>
    </row>
    <row r="256" spans="1:18" ht="15.75">
      <c r="A256" s="28"/>
      <c r="B256" s="29"/>
      <c r="C256" s="30"/>
      <c r="D256" s="31"/>
      <c r="E256" s="31"/>
      <c r="F256" s="32" t="s">
        <v>21</v>
      </c>
      <c r="G256" s="17">
        <v>1560</v>
      </c>
      <c r="H256" s="33"/>
      <c r="I256" s="34"/>
      <c r="J256" s="18">
        <f t="shared" si="22"/>
        <v>0</v>
      </c>
      <c r="K256" s="19">
        <f>IF(AND(C256="Y",F256="E",J256&gt;$C$7),"1.3 &amp; 2",IF(AND(C256="Y",F256="G",J256&gt;$C$6),"1.3 &amp; 2",IF(F256="G",'[1]Instructions'!$C$7*100,'[1]Instructions'!$C$8*100)))</f>
        <v>1.5</v>
      </c>
      <c r="L256" s="20">
        <f t="shared" si="19"/>
        <v>0</v>
      </c>
      <c r="M256" s="18">
        <f>IF(C256="Y",(MAX((0.013*$C$4*L256+(0.02*(J256-$C$4)*L256)),(IF(F256="E",('[1]Instructions'!$C$8*J256*L256),('[1]Instructions'!$C$7*J256*L256))))),(IF(F256="E",('[1]Instructions'!$C$8*J256*L256),('[1]Instructions'!$C$7*J256*L256))))</f>
        <v>0</v>
      </c>
      <c r="N256" s="21">
        <f t="shared" si="20"/>
        <v>0</v>
      </c>
      <c r="P256" s="22">
        <f t="shared" si="18"/>
        <v>1</v>
      </c>
      <c r="Q256" s="23">
        <f t="shared" si="21"/>
        <v>0.0027397260273972603</v>
      </c>
      <c r="R256" s="24">
        <f t="shared" si="23"/>
        <v>0</v>
      </c>
    </row>
    <row r="257" spans="1:18" ht="15.75">
      <c r="A257" s="28"/>
      <c r="B257" s="29"/>
      <c r="C257" s="30"/>
      <c r="D257" s="31"/>
      <c r="E257" s="31"/>
      <c r="F257" s="32" t="s">
        <v>21</v>
      </c>
      <c r="G257" s="17">
        <v>1560</v>
      </c>
      <c r="H257" s="33"/>
      <c r="I257" s="34"/>
      <c r="J257" s="18">
        <f t="shared" si="22"/>
        <v>0</v>
      </c>
      <c r="K257" s="19">
        <f>IF(AND(C257="Y",F257="E",J257&gt;$C$7),"1.3 &amp; 2",IF(AND(C257="Y",F257="G",J257&gt;$C$6),"1.3 &amp; 2",IF(F257="G",'[1]Instructions'!$C$7*100,'[1]Instructions'!$C$8*100)))</f>
        <v>1.5</v>
      </c>
      <c r="L257" s="20">
        <f t="shared" si="19"/>
        <v>0</v>
      </c>
      <c r="M257" s="18">
        <f>IF(C257="Y",(MAX((0.013*$C$4*L257+(0.02*(J257-$C$4)*L257)),(IF(F257="E",('[1]Instructions'!$C$8*J257*L257),('[1]Instructions'!$C$7*J257*L257))))),(IF(F257="E",('[1]Instructions'!$C$8*J257*L257),('[1]Instructions'!$C$7*J257*L257))))</f>
        <v>0</v>
      </c>
      <c r="N257" s="21">
        <f t="shared" si="20"/>
        <v>0</v>
      </c>
      <c r="P257" s="22">
        <f t="shared" si="18"/>
        <v>1</v>
      </c>
      <c r="Q257" s="23">
        <f t="shared" si="21"/>
        <v>0.0027397260273972603</v>
      </c>
      <c r="R257" s="24">
        <f t="shared" si="23"/>
        <v>0</v>
      </c>
    </row>
    <row r="258" spans="1:18" ht="15.75">
      <c r="A258" s="28"/>
      <c r="B258" s="29"/>
      <c r="C258" s="30"/>
      <c r="D258" s="31"/>
      <c r="E258" s="31"/>
      <c r="F258" s="32" t="s">
        <v>21</v>
      </c>
      <c r="G258" s="17">
        <v>1560</v>
      </c>
      <c r="H258" s="33"/>
      <c r="I258" s="34"/>
      <c r="J258" s="18">
        <f t="shared" si="22"/>
        <v>0</v>
      </c>
      <c r="K258" s="19">
        <f>IF(AND(C258="Y",F258="E",J258&gt;$C$7),"1.3 &amp; 2",IF(AND(C258="Y",F258="G",J258&gt;$C$6),"1.3 &amp; 2",IF(F258="G",'[1]Instructions'!$C$7*100,'[1]Instructions'!$C$8*100)))</f>
        <v>1.5</v>
      </c>
      <c r="L258" s="20">
        <f t="shared" si="19"/>
        <v>0</v>
      </c>
      <c r="M258" s="18">
        <f>IF(C258="Y",(MAX((0.013*$C$4*L258+(0.02*(J258-$C$4)*L258)),(IF(F258="E",('[1]Instructions'!$C$8*J258*L258),('[1]Instructions'!$C$7*J258*L258))))),(IF(F258="E",('[1]Instructions'!$C$8*J258*L258),('[1]Instructions'!$C$7*J258*L258))))</f>
        <v>0</v>
      </c>
      <c r="N258" s="21">
        <f t="shared" si="20"/>
        <v>0</v>
      </c>
      <c r="P258" s="22">
        <f t="shared" si="18"/>
        <v>1</v>
      </c>
      <c r="Q258" s="23">
        <f t="shared" si="21"/>
        <v>0.0027397260273972603</v>
      </c>
      <c r="R258" s="24">
        <f t="shared" si="23"/>
        <v>0</v>
      </c>
    </row>
    <row r="259" spans="1:18" ht="15.75">
      <c r="A259" s="28"/>
      <c r="B259" s="29"/>
      <c r="C259" s="30"/>
      <c r="D259" s="31"/>
      <c r="E259" s="31"/>
      <c r="F259" s="32" t="s">
        <v>21</v>
      </c>
      <c r="G259" s="17">
        <v>1560</v>
      </c>
      <c r="H259" s="33"/>
      <c r="I259" s="34"/>
      <c r="J259" s="18">
        <f t="shared" si="22"/>
        <v>0</v>
      </c>
      <c r="K259" s="19">
        <f>IF(AND(C259="Y",F259="E",J259&gt;$C$7),"1.3 &amp; 2",IF(AND(C259="Y",F259="G",J259&gt;$C$6),"1.3 &amp; 2",IF(F259="G",'[1]Instructions'!$C$7*100,'[1]Instructions'!$C$8*100)))</f>
        <v>1.5</v>
      </c>
      <c r="L259" s="20">
        <f t="shared" si="19"/>
        <v>0</v>
      </c>
      <c r="M259" s="18">
        <f>IF(C259="Y",(MAX((0.013*$C$4*L259+(0.02*(J259-$C$4)*L259)),(IF(F259="E",('[1]Instructions'!$C$8*J259*L259),('[1]Instructions'!$C$7*J259*L259))))),(IF(F259="E",('[1]Instructions'!$C$8*J259*L259),('[1]Instructions'!$C$7*J259*L259))))</f>
        <v>0</v>
      </c>
      <c r="N259" s="21">
        <f t="shared" si="20"/>
        <v>0</v>
      </c>
      <c r="P259" s="22">
        <f t="shared" si="18"/>
        <v>1</v>
      </c>
      <c r="Q259" s="23">
        <f t="shared" si="21"/>
        <v>0.0027397260273972603</v>
      </c>
      <c r="R259" s="24">
        <f t="shared" si="23"/>
        <v>0</v>
      </c>
    </row>
    <row r="260" spans="1:18" ht="15.75">
      <c r="A260" s="28"/>
      <c r="B260" s="29"/>
      <c r="C260" s="30"/>
      <c r="D260" s="31"/>
      <c r="E260" s="31"/>
      <c r="F260" s="32" t="s">
        <v>21</v>
      </c>
      <c r="G260" s="17">
        <v>1560</v>
      </c>
      <c r="H260" s="33"/>
      <c r="I260" s="34"/>
      <c r="J260" s="18">
        <f t="shared" si="22"/>
        <v>0</v>
      </c>
      <c r="K260" s="19">
        <f>IF(AND(C260="Y",F260="E",J260&gt;$C$7),"1.3 &amp; 2",IF(AND(C260="Y",F260="G",J260&gt;$C$6),"1.3 &amp; 2",IF(F260="G",'[1]Instructions'!$C$7*100,'[1]Instructions'!$C$8*100)))</f>
        <v>1.5</v>
      </c>
      <c r="L260" s="20">
        <f t="shared" si="19"/>
        <v>0</v>
      </c>
      <c r="M260" s="18">
        <f>IF(C260="Y",(MAX((0.013*$C$4*L260+(0.02*(J260-$C$4)*L260)),(IF(F260="E",('[1]Instructions'!$C$8*J260*L260),('[1]Instructions'!$C$7*J260*L260))))),(IF(F260="E",('[1]Instructions'!$C$8*J260*L260),('[1]Instructions'!$C$7*J260*L260))))</f>
        <v>0</v>
      </c>
      <c r="N260" s="21">
        <f t="shared" si="20"/>
        <v>0</v>
      </c>
      <c r="P260" s="22">
        <f t="shared" si="18"/>
        <v>1</v>
      </c>
      <c r="Q260" s="23">
        <f t="shared" si="21"/>
        <v>0.0027397260273972603</v>
      </c>
      <c r="R260" s="24">
        <f t="shared" si="23"/>
        <v>0</v>
      </c>
    </row>
    <row r="261" spans="1:18" ht="15.75">
      <c r="A261" s="28"/>
      <c r="B261" s="29"/>
      <c r="C261" s="30"/>
      <c r="D261" s="31"/>
      <c r="E261" s="31"/>
      <c r="F261" s="32" t="s">
        <v>21</v>
      </c>
      <c r="G261" s="17">
        <v>1560</v>
      </c>
      <c r="H261" s="33"/>
      <c r="I261" s="34"/>
      <c r="J261" s="18">
        <f t="shared" si="22"/>
        <v>0</v>
      </c>
      <c r="K261" s="19">
        <f>IF(AND(C261="Y",F261="E",J261&gt;$C$7),"1.3 &amp; 2",IF(AND(C261="Y",F261="G",J261&gt;$C$6),"1.3 &amp; 2",IF(F261="G",'[1]Instructions'!$C$7*100,'[1]Instructions'!$C$8*100)))</f>
        <v>1.5</v>
      </c>
      <c r="L261" s="20">
        <f t="shared" si="19"/>
        <v>0</v>
      </c>
      <c r="M261" s="18">
        <f>IF(C261="Y",(MAX((0.013*$C$4*L261+(0.02*(J261-$C$4)*L261)),(IF(F261="E",('[1]Instructions'!$C$8*J261*L261),('[1]Instructions'!$C$7*J261*L261))))),(IF(F261="E",('[1]Instructions'!$C$8*J261*L261),('[1]Instructions'!$C$7*J261*L261))))</f>
        <v>0</v>
      </c>
      <c r="N261" s="21">
        <f t="shared" si="20"/>
        <v>0</v>
      </c>
      <c r="P261" s="22">
        <f t="shared" si="18"/>
        <v>1</v>
      </c>
      <c r="Q261" s="23">
        <f t="shared" si="21"/>
        <v>0.0027397260273972603</v>
      </c>
      <c r="R261" s="24">
        <f t="shared" si="23"/>
        <v>0</v>
      </c>
    </row>
    <row r="262" spans="1:18" ht="15.75">
      <c r="A262" s="28"/>
      <c r="B262" s="29"/>
      <c r="C262" s="30"/>
      <c r="D262" s="31"/>
      <c r="E262" s="31"/>
      <c r="F262" s="32" t="s">
        <v>21</v>
      </c>
      <c r="G262" s="17">
        <v>1560</v>
      </c>
      <c r="H262" s="33"/>
      <c r="I262" s="34"/>
      <c r="J262" s="18">
        <f t="shared" si="22"/>
        <v>0</v>
      </c>
      <c r="K262" s="19">
        <f>IF(AND(C262="Y",F262="E",J262&gt;$C$7),"1.3 &amp; 2",IF(AND(C262="Y",F262="G",J262&gt;$C$6),"1.3 &amp; 2",IF(F262="G",'[1]Instructions'!$C$7*100,'[1]Instructions'!$C$8*100)))</f>
        <v>1.5</v>
      </c>
      <c r="L262" s="20">
        <f t="shared" si="19"/>
        <v>0</v>
      </c>
      <c r="M262" s="18">
        <f>IF(C262="Y",(MAX((0.013*$C$4*L262+(0.02*(J262-$C$4)*L262)),(IF(F262="E",('[1]Instructions'!$C$8*J262*L262),('[1]Instructions'!$C$7*J262*L262))))),(IF(F262="E",('[1]Instructions'!$C$8*J262*L262),('[1]Instructions'!$C$7*J262*L262))))</f>
        <v>0</v>
      </c>
      <c r="N262" s="21">
        <f t="shared" si="20"/>
        <v>0</v>
      </c>
      <c r="P262" s="22">
        <f t="shared" si="18"/>
        <v>1</v>
      </c>
      <c r="Q262" s="23">
        <f t="shared" si="21"/>
        <v>0.0027397260273972603</v>
      </c>
      <c r="R262" s="24">
        <f t="shared" si="23"/>
        <v>0</v>
      </c>
    </row>
    <row r="263" spans="1:18" ht="15.75">
      <c r="A263" s="28"/>
      <c r="B263" s="29"/>
      <c r="C263" s="30"/>
      <c r="D263" s="31"/>
      <c r="E263" s="31"/>
      <c r="F263" s="32" t="s">
        <v>21</v>
      </c>
      <c r="G263" s="17">
        <v>1560</v>
      </c>
      <c r="H263" s="33"/>
      <c r="I263" s="34"/>
      <c r="J263" s="18">
        <f t="shared" si="22"/>
        <v>0</v>
      </c>
      <c r="K263" s="19">
        <f>IF(AND(C263="Y",F263="E",J263&gt;$C$7),"1.3 &amp; 2",IF(AND(C263="Y",F263="G",J263&gt;$C$6),"1.3 &amp; 2",IF(F263="G",'[1]Instructions'!$C$7*100,'[1]Instructions'!$C$8*100)))</f>
        <v>1.5</v>
      </c>
      <c r="L263" s="20">
        <f t="shared" si="19"/>
        <v>0</v>
      </c>
      <c r="M263" s="18">
        <f>IF(C263="Y",(MAX((0.013*$C$4*L263+(0.02*(J263-$C$4)*L263)),(IF(F263="E",('[1]Instructions'!$C$8*J263*L263),('[1]Instructions'!$C$7*J263*L263))))),(IF(F263="E",('[1]Instructions'!$C$8*J263*L263),('[1]Instructions'!$C$7*J263*L263))))</f>
        <v>0</v>
      </c>
      <c r="N263" s="21">
        <f t="shared" si="20"/>
        <v>0</v>
      </c>
      <c r="P263" s="22">
        <f t="shared" si="18"/>
        <v>1</v>
      </c>
      <c r="Q263" s="23">
        <f t="shared" si="21"/>
        <v>0.0027397260273972603</v>
      </c>
      <c r="R263" s="24">
        <f t="shared" si="23"/>
        <v>0</v>
      </c>
    </row>
    <row r="264" spans="1:18" ht="15.75">
      <c r="A264" s="28"/>
      <c r="B264" s="29"/>
      <c r="C264" s="30"/>
      <c r="D264" s="31"/>
      <c r="E264" s="31"/>
      <c r="F264" s="32" t="s">
        <v>21</v>
      </c>
      <c r="G264" s="17">
        <v>1560</v>
      </c>
      <c r="H264" s="33"/>
      <c r="I264" s="34"/>
      <c r="J264" s="18">
        <f t="shared" si="22"/>
        <v>0</v>
      </c>
      <c r="K264" s="19">
        <f>IF(AND(C264="Y",F264="E",J264&gt;$C$7),"1.3 &amp; 2",IF(AND(C264="Y",F264="G",J264&gt;$C$6),"1.3 &amp; 2",IF(F264="G",'[1]Instructions'!$C$7*100,'[1]Instructions'!$C$8*100)))</f>
        <v>1.5</v>
      </c>
      <c r="L264" s="20">
        <f t="shared" si="19"/>
        <v>0</v>
      </c>
      <c r="M264" s="18">
        <f>IF(C264="Y",(MAX((0.013*$C$4*L264+(0.02*(J264-$C$4)*L264)),(IF(F264="E",('[1]Instructions'!$C$8*J264*L264),('[1]Instructions'!$C$7*J264*L264))))),(IF(F264="E",('[1]Instructions'!$C$8*J264*L264),('[1]Instructions'!$C$7*J264*L264))))</f>
        <v>0</v>
      </c>
      <c r="N264" s="21">
        <f t="shared" si="20"/>
        <v>0</v>
      </c>
      <c r="P264" s="22">
        <f t="shared" si="18"/>
        <v>1</v>
      </c>
      <c r="Q264" s="23">
        <f t="shared" si="21"/>
        <v>0.0027397260273972603</v>
      </c>
      <c r="R264" s="24">
        <f t="shared" si="23"/>
        <v>0</v>
      </c>
    </row>
    <row r="265" spans="1:18" ht="15.75">
      <c r="A265" s="28"/>
      <c r="B265" s="29"/>
      <c r="C265" s="30"/>
      <c r="D265" s="31"/>
      <c r="E265" s="31"/>
      <c r="F265" s="32" t="s">
        <v>21</v>
      </c>
      <c r="G265" s="17">
        <v>1560</v>
      </c>
      <c r="H265" s="33"/>
      <c r="I265" s="34"/>
      <c r="J265" s="18">
        <f t="shared" si="22"/>
        <v>0</v>
      </c>
      <c r="K265" s="19">
        <f>IF(AND(C265="Y",F265="E",J265&gt;$C$7),"1.3 &amp; 2",IF(AND(C265="Y",F265="G",J265&gt;$C$6),"1.3 &amp; 2",IF(F265="G",'[1]Instructions'!$C$7*100,'[1]Instructions'!$C$8*100)))</f>
        <v>1.5</v>
      </c>
      <c r="L265" s="20">
        <f t="shared" si="19"/>
        <v>0</v>
      </c>
      <c r="M265" s="18">
        <f>IF(C265="Y",(MAX((0.013*$C$4*L265+(0.02*(J265-$C$4)*L265)),(IF(F265="E",('[1]Instructions'!$C$8*J265*L265),('[1]Instructions'!$C$7*J265*L265))))),(IF(F265="E",('[1]Instructions'!$C$8*J265*L265),('[1]Instructions'!$C$7*J265*L265))))</f>
        <v>0</v>
      </c>
      <c r="N265" s="21">
        <f t="shared" si="20"/>
        <v>0</v>
      </c>
      <c r="P265" s="22">
        <f t="shared" si="18"/>
        <v>1</v>
      </c>
      <c r="Q265" s="23">
        <f t="shared" si="21"/>
        <v>0.0027397260273972603</v>
      </c>
      <c r="R265" s="24">
        <f t="shared" si="23"/>
        <v>0</v>
      </c>
    </row>
    <row r="266" spans="1:18" ht="15.75">
      <c r="A266" s="28"/>
      <c r="B266" s="29"/>
      <c r="C266" s="30"/>
      <c r="D266" s="31"/>
      <c r="E266" s="31"/>
      <c r="F266" s="32" t="s">
        <v>21</v>
      </c>
      <c r="G266" s="17">
        <v>1560</v>
      </c>
      <c r="H266" s="33"/>
      <c r="I266" s="34"/>
      <c r="J266" s="18">
        <f t="shared" si="22"/>
        <v>0</v>
      </c>
      <c r="K266" s="19">
        <f>IF(AND(C266="Y",F266="E",J266&gt;$C$7),"1.3 &amp; 2",IF(AND(C266="Y",F266="G",J266&gt;$C$6),"1.3 &amp; 2",IF(F266="G",'[1]Instructions'!$C$7*100,'[1]Instructions'!$C$8*100)))</f>
        <v>1.5</v>
      </c>
      <c r="L266" s="20">
        <f t="shared" si="19"/>
        <v>0</v>
      </c>
      <c r="M266" s="18">
        <f>IF(C266="Y",(MAX((0.013*$C$4*L266+(0.02*(J266-$C$4)*L266)),(IF(F266="E",('[1]Instructions'!$C$8*J266*L266),('[1]Instructions'!$C$7*J266*L266))))),(IF(F266="E",('[1]Instructions'!$C$8*J266*L266),('[1]Instructions'!$C$7*J266*L266))))</f>
        <v>0</v>
      </c>
      <c r="N266" s="21">
        <f t="shared" si="20"/>
        <v>0</v>
      </c>
      <c r="P266" s="22">
        <f t="shared" si="18"/>
        <v>1</v>
      </c>
      <c r="Q266" s="23">
        <f t="shared" si="21"/>
        <v>0.0027397260273972603</v>
      </c>
      <c r="R266" s="24">
        <f t="shared" si="23"/>
        <v>0</v>
      </c>
    </row>
    <row r="267" spans="1:18" ht="15.75">
      <c r="A267" s="28"/>
      <c r="B267" s="29"/>
      <c r="C267" s="30"/>
      <c r="D267" s="31"/>
      <c r="E267" s="31"/>
      <c r="F267" s="32" t="s">
        <v>21</v>
      </c>
      <c r="G267" s="17">
        <v>1560</v>
      </c>
      <c r="H267" s="33"/>
      <c r="I267" s="34"/>
      <c r="J267" s="18">
        <f t="shared" si="22"/>
        <v>0</v>
      </c>
      <c r="K267" s="19">
        <f>IF(AND(C267="Y",F267="E",J267&gt;$C$7),"1.3 &amp; 2",IF(AND(C267="Y",F267="G",J267&gt;$C$6),"1.3 &amp; 2",IF(F267="G",'[1]Instructions'!$C$7*100,'[1]Instructions'!$C$8*100)))</f>
        <v>1.5</v>
      </c>
      <c r="L267" s="20">
        <f t="shared" si="19"/>
        <v>0</v>
      </c>
      <c r="M267" s="18">
        <f>IF(C267="Y",(MAX((0.013*$C$4*L267+(0.02*(J267-$C$4)*L267)),(IF(F267="E",('[1]Instructions'!$C$8*J267*L267),('[1]Instructions'!$C$7*J267*L267))))),(IF(F267="E",('[1]Instructions'!$C$8*J267*L267),('[1]Instructions'!$C$7*J267*L267))))</f>
        <v>0</v>
      </c>
      <c r="N267" s="21">
        <f t="shared" si="20"/>
        <v>0</v>
      </c>
      <c r="P267" s="22">
        <f aca="true" t="shared" si="24" ref="P267:P309">(+E267-D267+1)</f>
        <v>1</v>
      </c>
      <c r="Q267" s="23">
        <f t="shared" si="21"/>
        <v>0.0027397260273972603</v>
      </c>
      <c r="R267" s="24">
        <f t="shared" si="23"/>
        <v>0</v>
      </c>
    </row>
    <row r="268" spans="1:18" ht="15.75">
      <c r="A268" s="28"/>
      <c r="B268" s="29"/>
      <c r="C268" s="30"/>
      <c r="D268" s="31"/>
      <c r="E268" s="31"/>
      <c r="F268" s="32" t="s">
        <v>21</v>
      </c>
      <c r="G268" s="17">
        <v>1560</v>
      </c>
      <c r="H268" s="33"/>
      <c r="I268" s="34"/>
      <c r="J268" s="18">
        <f t="shared" si="22"/>
        <v>0</v>
      </c>
      <c r="K268" s="19">
        <f>IF(AND(C268="Y",F268="E",J268&gt;$C$7),"1.3 &amp; 2",IF(AND(C268="Y",F268="G",J268&gt;$C$6),"1.3 &amp; 2",IF(F268="G",'[1]Instructions'!$C$7*100,'[1]Instructions'!$C$8*100)))</f>
        <v>1.5</v>
      </c>
      <c r="L268" s="20">
        <f aca="true" t="shared" si="25" ref="L268:L309">IF(OR(H268=0,G268=0),0,MIN(Q268,R268))</f>
        <v>0</v>
      </c>
      <c r="M268" s="18">
        <f>IF(C268="Y",(MAX((0.013*$C$4*L268+(0.02*(J268-$C$4)*L268)),(IF(F268="E",('[1]Instructions'!$C$8*J268*L268),('[1]Instructions'!$C$7*J268*L268))))),(IF(F268="E",('[1]Instructions'!$C$8*J268*L268),('[1]Instructions'!$C$7*J268*L268))))</f>
        <v>0</v>
      </c>
      <c r="N268" s="21">
        <f aca="true" t="shared" si="26" ref="N268:N309">IF(ROUND(MIN((+(M268*9)-(600*L268)),$C$8),0)&lt;0,0,ROUND(MIN((+(M268*9)-(600*L268)),$C$8),0))</f>
        <v>0</v>
      </c>
      <c r="P268" s="22">
        <f t="shared" si="24"/>
        <v>1</v>
      </c>
      <c r="Q268" s="23">
        <f aca="true" t="shared" si="27" ref="Q268:Q309">IF(P268/$C$5&gt;1,1,P268/$C$5)</f>
        <v>0.0027397260273972603</v>
      </c>
      <c r="R268" s="24">
        <f t="shared" si="23"/>
        <v>0</v>
      </c>
    </row>
    <row r="269" spans="1:18" ht="15.75">
      <c r="A269" s="28"/>
      <c r="B269" s="29"/>
      <c r="C269" s="30"/>
      <c r="D269" s="31"/>
      <c r="E269" s="31"/>
      <c r="F269" s="32" t="s">
        <v>21</v>
      </c>
      <c r="G269" s="17">
        <v>1560</v>
      </c>
      <c r="H269" s="33"/>
      <c r="I269" s="34"/>
      <c r="J269" s="18">
        <f aca="true" t="shared" si="28" ref="J269:J309">IF(OR(I269=0,L269=0),0,+I269/L269)</f>
        <v>0</v>
      </c>
      <c r="K269" s="19">
        <f>IF(AND(C269="Y",F269="E",J269&gt;$C$7),"1.3 &amp; 2",IF(AND(C269="Y",F269="G",J269&gt;$C$6),"1.3 &amp; 2",IF(F269="G",'[1]Instructions'!$C$7*100,'[1]Instructions'!$C$8*100)))</f>
        <v>1.5</v>
      </c>
      <c r="L269" s="20">
        <f t="shared" si="25"/>
        <v>0</v>
      </c>
      <c r="M269" s="18">
        <f>IF(C269="Y",(MAX((0.013*$C$4*L269+(0.02*(J269-$C$4)*L269)),(IF(F269="E",('[1]Instructions'!$C$8*J269*L269),('[1]Instructions'!$C$7*J269*L269))))),(IF(F269="E",('[1]Instructions'!$C$8*J269*L269),('[1]Instructions'!$C$7*J269*L269))))</f>
        <v>0</v>
      </c>
      <c r="N269" s="21">
        <f t="shared" si="26"/>
        <v>0</v>
      </c>
      <c r="P269" s="22">
        <f t="shared" si="24"/>
        <v>1</v>
      </c>
      <c r="Q269" s="23">
        <f t="shared" si="27"/>
        <v>0.0027397260273972603</v>
      </c>
      <c r="R269" s="24">
        <f aca="true" t="shared" si="29" ref="R269:R309">H269/G269</f>
        <v>0</v>
      </c>
    </row>
    <row r="270" spans="1:18" ht="15.75">
      <c r="A270" s="28"/>
      <c r="B270" s="29"/>
      <c r="C270" s="30"/>
      <c r="D270" s="31"/>
      <c r="E270" s="31"/>
      <c r="F270" s="32" t="s">
        <v>21</v>
      </c>
      <c r="G270" s="17">
        <v>1560</v>
      </c>
      <c r="H270" s="33"/>
      <c r="I270" s="34"/>
      <c r="J270" s="18">
        <f t="shared" si="28"/>
        <v>0</v>
      </c>
      <c r="K270" s="19">
        <f>IF(AND(C270="Y",F270="E",J270&gt;$C$7),"1.3 &amp; 2",IF(AND(C270="Y",F270="G",J270&gt;$C$6),"1.3 &amp; 2",IF(F270="G",'[1]Instructions'!$C$7*100,'[1]Instructions'!$C$8*100)))</f>
        <v>1.5</v>
      </c>
      <c r="L270" s="20">
        <f t="shared" si="25"/>
        <v>0</v>
      </c>
      <c r="M270" s="18">
        <f>IF(C270="Y",(MAX((0.013*$C$4*L270+(0.02*(J270-$C$4)*L270)),(IF(F270="E",('[1]Instructions'!$C$8*J270*L270),('[1]Instructions'!$C$7*J270*L270))))),(IF(F270="E",('[1]Instructions'!$C$8*J270*L270),('[1]Instructions'!$C$7*J270*L270))))</f>
        <v>0</v>
      </c>
      <c r="N270" s="21">
        <f t="shared" si="26"/>
        <v>0</v>
      </c>
      <c r="P270" s="22">
        <f t="shared" si="24"/>
        <v>1</v>
      </c>
      <c r="Q270" s="23">
        <f t="shared" si="27"/>
        <v>0.0027397260273972603</v>
      </c>
      <c r="R270" s="24">
        <f t="shared" si="29"/>
        <v>0</v>
      </c>
    </row>
    <row r="271" spans="1:18" ht="15.75">
      <c r="A271" s="28"/>
      <c r="B271" s="29"/>
      <c r="C271" s="30"/>
      <c r="D271" s="31"/>
      <c r="E271" s="31"/>
      <c r="F271" s="32" t="s">
        <v>21</v>
      </c>
      <c r="G271" s="17">
        <v>1560</v>
      </c>
      <c r="H271" s="33"/>
      <c r="I271" s="34"/>
      <c r="J271" s="18">
        <f t="shared" si="28"/>
        <v>0</v>
      </c>
      <c r="K271" s="19">
        <f>IF(AND(C271="Y",F271="E",J271&gt;$C$7),"1.3 &amp; 2",IF(AND(C271="Y",F271="G",J271&gt;$C$6),"1.3 &amp; 2",IF(F271="G",'[1]Instructions'!$C$7*100,'[1]Instructions'!$C$8*100)))</f>
        <v>1.5</v>
      </c>
      <c r="L271" s="20">
        <f t="shared" si="25"/>
        <v>0</v>
      </c>
      <c r="M271" s="18">
        <f>IF(C271="Y",(MAX((0.013*$C$4*L271+(0.02*(J271-$C$4)*L271)),(IF(F271="E",('[1]Instructions'!$C$8*J271*L271),('[1]Instructions'!$C$7*J271*L271))))),(IF(F271="E",('[1]Instructions'!$C$8*J271*L271),('[1]Instructions'!$C$7*J271*L271))))</f>
        <v>0</v>
      </c>
      <c r="N271" s="21">
        <f t="shared" si="26"/>
        <v>0</v>
      </c>
      <c r="P271" s="22">
        <f t="shared" si="24"/>
        <v>1</v>
      </c>
      <c r="Q271" s="23">
        <f t="shared" si="27"/>
        <v>0.0027397260273972603</v>
      </c>
      <c r="R271" s="24">
        <f t="shared" si="29"/>
        <v>0</v>
      </c>
    </row>
    <row r="272" spans="1:18" ht="15.75">
      <c r="A272" s="28"/>
      <c r="B272" s="29"/>
      <c r="C272" s="30"/>
      <c r="D272" s="31"/>
      <c r="E272" s="31"/>
      <c r="F272" s="32" t="s">
        <v>21</v>
      </c>
      <c r="G272" s="17">
        <v>1560</v>
      </c>
      <c r="H272" s="33"/>
      <c r="I272" s="34"/>
      <c r="J272" s="18">
        <f t="shared" si="28"/>
        <v>0</v>
      </c>
      <c r="K272" s="19">
        <f>IF(AND(C272="Y",F272="E",J272&gt;$C$7),"1.3 &amp; 2",IF(AND(C272="Y",F272="G",J272&gt;$C$6),"1.3 &amp; 2",IF(F272="G",'[1]Instructions'!$C$7*100,'[1]Instructions'!$C$8*100)))</f>
        <v>1.5</v>
      </c>
      <c r="L272" s="20">
        <f t="shared" si="25"/>
        <v>0</v>
      </c>
      <c r="M272" s="18">
        <f>IF(C272="Y",(MAX((0.013*$C$4*L272+(0.02*(J272-$C$4)*L272)),(IF(F272="E",('[1]Instructions'!$C$8*J272*L272),('[1]Instructions'!$C$7*J272*L272))))),(IF(F272="E",('[1]Instructions'!$C$8*J272*L272),('[1]Instructions'!$C$7*J272*L272))))</f>
        <v>0</v>
      </c>
      <c r="N272" s="21">
        <f t="shared" si="26"/>
        <v>0</v>
      </c>
      <c r="P272" s="22">
        <f t="shared" si="24"/>
        <v>1</v>
      </c>
      <c r="Q272" s="23">
        <f t="shared" si="27"/>
        <v>0.0027397260273972603</v>
      </c>
      <c r="R272" s="24">
        <f t="shared" si="29"/>
        <v>0</v>
      </c>
    </row>
    <row r="273" spans="1:18" ht="15.75">
      <c r="A273" s="28"/>
      <c r="B273" s="29"/>
      <c r="C273" s="30"/>
      <c r="D273" s="31"/>
      <c r="E273" s="31"/>
      <c r="F273" s="32" t="s">
        <v>21</v>
      </c>
      <c r="G273" s="17">
        <v>1560</v>
      </c>
      <c r="H273" s="33"/>
      <c r="I273" s="34"/>
      <c r="J273" s="18">
        <f t="shared" si="28"/>
        <v>0</v>
      </c>
      <c r="K273" s="19">
        <f>IF(AND(C273="Y",F273="E",J273&gt;$C$7),"1.3 &amp; 2",IF(AND(C273="Y",F273="G",J273&gt;$C$6),"1.3 &amp; 2",IF(F273="G",'[1]Instructions'!$C$7*100,'[1]Instructions'!$C$8*100)))</f>
        <v>1.5</v>
      </c>
      <c r="L273" s="20">
        <f t="shared" si="25"/>
        <v>0</v>
      </c>
      <c r="M273" s="18">
        <f>IF(C273="Y",(MAX((0.013*$C$4*L273+(0.02*(J273-$C$4)*L273)),(IF(F273="E",('[1]Instructions'!$C$8*J273*L273),('[1]Instructions'!$C$7*J273*L273))))),(IF(F273="E",('[1]Instructions'!$C$8*J273*L273),('[1]Instructions'!$C$7*J273*L273))))</f>
        <v>0</v>
      </c>
      <c r="N273" s="21">
        <f t="shared" si="26"/>
        <v>0</v>
      </c>
      <c r="P273" s="22">
        <f t="shared" si="24"/>
        <v>1</v>
      </c>
      <c r="Q273" s="23">
        <f t="shared" si="27"/>
        <v>0.0027397260273972603</v>
      </c>
      <c r="R273" s="24">
        <f t="shared" si="29"/>
        <v>0</v>
      </c>
    </row>
    <row r="274" spans="1:18" ht="15.75">
      <c r="A274" s="28"/>
      <c r="B274" s="29"/>
      <c r="C274" s="30"/>
      <c r="D274" s="31"/>
      <c r="E274" s="31"/>
      <c r="F274" s="32" t="s">
        <v>21</v>
      </c>
      <c r="G274" s="17">
        <v>1560</v>
      </c>
      <c r="H274" s="33"/>
      <c r="I274" s="34"/>
      <c r="J274" s="18">
        <f t="shared" si="28"/>
        <v>0</v>
      </c>
      <c r="K274" s="19">
        <f>IF(AND(C274="Y",F274="E",J274&gt;$C$7),"1.3 &amp; 2",IF(AND(C274="Y",F274="G",J274&gt;$C$6),"1.3 &amp; 2",IF(F274="G",'[1]Instructions'!$C$7*100,'[1]Instructions'!$C$8*100)))</f>
        <v>1.5</v>
      </c>
      <c r="L274" s="20">
        <f t="shared" si="25"/>
        <v>0</v>
      </c>
      <c r="M274" s="18">
        <f>IF(C274="Y",(MAX((0.013*$C$4*L274+(0.02*(J274-$C$4)*L274)),(IF(F274="E",('[1]Instructions'!$C$8*J274*L274),('[1]Instructions'!$C$7*J274*L274))))),(IF(F274="E",('[1]Instructions'!$C$8*J274*L274),('[1]Instructions'!$C$7*J274*L274))))</f>
        <v>0</v>
      </c>
      <c r="N274" s="21">
        <f t="shared" si="26"/>
        <v>0</v>
      </c>
      <c r="P274" s="22">
        <f t="shared" si="24"/>
        <v>1</v>
      </c>
      <c r="Q274" s="23">
        <f t="shared" si="27"/>
        <v>0.0027397260273972603</v>
      </c>
      <c r="R274" s="24">
        <f t="shared" si="29"/>
        <v>0</v>
      </c>
    </row>
    <row r="275" spans="1:18" ht="15.75">
      <c r="A275" s="28"/>
      <c r="B275" s="29"/>
      <c r="C275" s="30"/>
      <c r="D275" s="31"/>
      <c r="E275" s="31"/>
      <c r="F275" s="32" t="s">
        <v>21</v>
      </c>
      <c r="G275" s="17">
        <v>1560</v>
      </c>
      <c r="H275" s="33"/>
      <c r="I275" s="34"/>
      <c r="J275" s="18">
        <f t="shared" si="28"/>
        <v>0</v>
      </c>
      <c r="K275" s="19">
        <f>IF(AND(C275="Y",F275="E",J275&gt;$C$7),"1.3 &amp; 2",IF(AND(C275="Y",F275="G",J275&gt;$C$6),"1.3 &amp; 2",IF(F275="G",'[1]Instructions'!$C$7*100,'[1]Instructions'!$C$8*100)))</f>
        <v>1.5</v>
      </c>
      <c r="L275" s="20">
        <f t="shared" si="25"/>
        <v>0</v>
      </c>
      <c r="M275" s="18">
        <f>IF(C275="Y",(MAX((0.013*$C$4*L275+(0.02*(J275-$C$4)*L275)),(IF(F275="E",('[1]Instructions'!$C$8*J275*L275),('[1]Instructions'!$C$7*J275*L275))))),(IF(F275="E",('[1]Instructions'!$C$8*J275*L275),('[1]Instructions'!$C$7*J275*L275))))</f>
        <v>0</v>
      </c>
      <c r="N275" s="21">
        <f t="shared" si="26"/>
        <v>0</v>
      </c>
      <c r="P275" s="22">
        <f t="shared" si="24"/>
        <v>1</v>
      </c>
      <c r="Q275" s="23">
        <f t="shared" si="27"/>
        <v>0.0027397260273972603</v>
      </c>
      <c r="R275" s="24">
        <f t="shared" si="29"/>
        <v>0</v>
      </c>
    </row>
    <row r="276" spans="1:18" ht="15.75">
      <c r="A276" s="28"/>
      <c r="B276" s="29"/>
      <c r="C276" s="30"/>
      <c r="D276" s="31"/>
      <c r="E276" s="31"/>
      <c r="F276" s="32" t="s">
        <v>21</v>
      </c>
      <c r="G276" s="17">
        <v>1560</v>
      </c>
      <c r="H276" s="33"/>
      <c r="I276" s="34"/>
      <c r="J276" s="18">
        <f t="shared" si="28"/>
        <v>0</v>
      </c>
      <c r="K276" s="19">
        <f>IF(AND(C276="Y",F276="E",J276&gt;$C$7),"1.3 &amp; 2",IF(AND(C276="Y",F276="G",J276&gt;$C$6),"1.3 &amp; 2",IF(F276="G",'[1]Instructions'!$C$7*100,'[1]Instructions'!$C$8*100)))</f>
        <v>1.5</v>
      </c>
      <c r="L276" s="20">
        <f t="shared" si="25"/>
        <v>0</v>
      </c>
      <c r="M276" s="18">
        <f>IF(C276="Y",(MAX((0.013*$C$4*L276+(0.02*(J276-$C$4)*L276)),(IF(F276="E",('[1]Instructions'!$C$8*J276*L276),('[1]Instructions'!$C$7*J276*L276))))),(IF(F276="E",('[1]Instructions'!$C$8*J276*L276),('[1]Instructions'!$C$7*J276*L276))))</f>
        <v>0</v>
      </c>
      <c r="N276" s="21">
        <f t="shared" si="26"/>
        <v>0</v>
      </c>
      <c r="P276" s="22">
        <f t="shared" si="24"/>
        <v>1</v>
      </c>
      <c r="Q276" s="23">
        <f t="shared" si="27"/>
        <v>0.0027397260273972603</v>
      </c>
      <c r="R276" s="24">
        <f t="shared" si="29"/>
        <v>0</v>
      </c>
    </row>
    <row r="277" spans="1:18" ht="15.75">
      <c r="A277" s="28"/>
      <c r="B277" s="29"/>
      <c r="C277" s="30"/>
      <c r="D277" s="31"/>
      <c r="E277" s="31"/>
      <c r="F277" s="32" t="s">
        <v>21</v>
      </c>
      <c r="G277" s="17">
        <v>1560</v>
      </c>
      <c r="H277" s="33"/>
      <c r="I277" s="34"/>
      <c r="J277" s="18">
        <f t="shared" si="28"/>
        <v>0</v>
      </c>
      <c r="K277" s="19">
        <f>IF(AND(C277="Y",F277="E",J277&gt;$C$7),"1.3 &amp; 2",IF(AND(C277="Y",F277="G",J277&gt;$C$6),"1.3 &amp; 2",IF(F277="G",'[1]Instructions'!$C$7*100,'[1]Instructions'!$C$8*100)))</f>
        <v>1.5</v>
      </c>
      <c r="L277" s="20">
        <f t="shared" si="25"/>
        <v>0</v>
      </c>
      <c r="M277" s="18">
        <f>IF(C277="Y",(MAX((0.013*$C$4*L277+(0.02*(J277-$C$4)*L277)),(IF(F277="E",('[1]Instructions'!$C$8*J277*L277),('[1]Instructions'!$C$7*J277*L277))))),(IF(F277="E",('[1]Instructions'!$C$8*J277*L277),('[1]Instructions'!$C$7*J277*L277))))</f>
        <v>0</v>
      </c>
      <c r="N277" s="21">
        <f t="shared" si="26"/>
        <v>0</v>
      </c>
      <c r="P277" s="22">
        <f t="shared" si="24"/>
        <v>1</v>
      </c>
      <c r="Q277" s="23">
        <f t="shared" si="27"/>
        <v>0.0027397260273972603</v>
      </c>
      <c r="R277" s="24">
        <f t="shared" si="29"/>
        <v>0</v>
      </c>
    </row>
    <row r="278" spans="1:18" ht="15.75">
      <c r="A278" s="28"/>
      <c r="B278" s="29"/>
      <c r="C278" s="30"/>
      <c r="D278" s="31"/>
      <c r="E278" s="31"/>
      <c r="F278" s="32" t="s">
        <v>21</v>
      </c>
      <c r="G278" s="17">
        <v>1560</v>
      </c>
      <c r="H278" s="33"/>
      <c r="I278" s="34"/>
      <c r="J278" s="18">
        <f t="shared" si="28"/>
        <v>0</v>
      </c>
      <c r="K278" s="19">
        <f>IF(AND(C278="Y",F278="E",J278&gt;$C$7),"1.3 &amp; 2",IF(AND(C278="Y",F278="G",J278&gt;$C$6),"1.3 &amp; 2",IF(F278="G",'[1]Instructions'!$C$7*100,'[1]Instructions'!$C$8*100)))</f>
        <v>1.5</v>
      </c>
      <c r="L278" s="20">
        <f t="shared" si="25"/>
        <v>0</v>
      </c>
      <c r="M278" s="18">
        <f>IF(C278="Y",(MAX((0.013*$C$4*L278+(0.02*(J278-$C$4)*L278)),(IF(F278="E",('[1]Instructions'!$C$8*J278*L278),('[1]Instructions'!$C$7*J278*L278))))),(IF(F278="E",('[1]Instructions'!$C$8*J278*L278),('[1]Instructions'!$C$7*J278*L278))))</f>
        <v>0</v>
      </c>
      <c r="N278" s="21">
        <f t="shared" si="26"/>
        <v>0</v>
      </c>
      <c r="P278" s="22">
        <f t="shared" si="24"/>
        <v>1</v>
      </c>
      <c r="Q278" s="23">
        <f t="shared" si="27"/>
        <v>0.0027397260273972603</v>
      </c>
      <c r="R278" s="24">
        <f t="shared" si="29"/>
        <v>0</v>
      </c>
    </row>
    <row r="279" spans="1:18" ht="15.75">
      <c r="A279" s="28"/>
      <c r="B279" s="29"/>
      <c r="C279" s="30"/>
      <c r="D279" s="31"/>
      <c r="E279" s="31"/>
      <c r="F279" s="32" t="s">
        <v>21</v>
      </c>
      <c r="G279" s="17">
        <v>1560</v>
      </c>
      <c r="H279" s="33"/>
      <c r="I279" s="34"/>
      <c r="J279" s="18">
        <f t="shared" si="28"/>
        <v>0</v>
      </c>
      <c r="K279" s="19">
        <f>IF(AND(C279="Y",F279="E",J279&gt;$C$7),"1.3 &amp; 2",IF(AND(C279="Y",F279="G",J279&gt;$C$6),"1.3 &amp; 2",IF(F279="G",'[1]Instructions'!$C$7*100,'[1]Instructions'!$C$8*100)))</f>
        <v>1.5</v>
      </c>
      <c r="L279" s="20">
        <f t="shared" si="25"/>
        <v>0</v>
      </c>
      <c r="M279" s="18">
        <f>IF(C279="Y",(MAX((0.013*$C$4*L279+(0.02*(J279-$C$4)*L279)),(IF(F279="E",('[1]Instructions'!$C$8*J279*L279),('[1]Instructions'!$C$7*J279*L279))))),(IF(F279="E",('[1]Instructions'!$C$8*J279*L279),('[1]Instructions'!$C$7*J279*L279))))</f>
        <v>0</v>
      </c>
      <c r="N279" s="21">
        <f t="shared" si="26"/>
        <v>0</v>
      </c>
      <c r="P279" s="22">
        <f t="shared" si="24"/>
        <v>1</v>
      </c>
      <c r="Q279" s="23">
        <f t="shared" si="27"/>
        <v>0.0027397260273972603</v>
      </c>
      <c r="R279" s="24">
        <f t="shared" si="29"/>
        <v>0</v>
      </c>
    </row>
    <row r="280" spans="1:18" ht="15.75">
      <c r="A280" s="28"/>
      <c r="B280" s="29"/>
      <c r="C280" s="30"/>
      <c r="D280" s="31"/>
      <c r="E280" s="31"/>
      <c r="F280" s="32" t="s">
        <v>21</v>
      </c>
      <c r="G280" s="17">
        <v>1560</v>
      </c>
      <c r="H280" s="33"/>
      <c r="I280" s="34"/>
      <c r="J280" s="18">
        <f t="shared" si="28"/>
        <v>0</v>
      </c>
      <c r="K280" s="19">
        <f>IF(AND(C280="Y",F280="E",J280&gt;$C$7),"1.3 &amp; 2",IF(AND(C280="Y",F280="G",J280&gt;$C$6),"1.3 &amp; 2",IF(F280="G",'[1]Instructions'!$C$7*100,'[1]Instructions'!$C$8*100)))</f>
        <v>1.5</v>
      </c>
      <c r="L280" s="20">
        <f t="shared" si="25"/>
        <v>0</v>
      </c>
      <c r="M280" s="18">
        <f>IF(C280="Y",(MAX((0.013*$C$4*L280+(0.02*(J280-$C$4)*L280)),(IF(F280="E",('[1]Instructions'!$C$8*J280*L280),('[1]Instructions'!$C$7*J280*L280))))),(IF(F280="E",('[1]Instructions'!$C$8*J280*L280),('[1]Instructions'!$C$7*J280*L280))))</f>
        <v>0</v>
      </c>
      <c r="N280" s="21">
        <f t="shared" si="26"/>
        <v>0</v>
      </c>
      <c r="P280" s="22">
        <f t="shared" si="24"/>
        <v>1</v>
      </c>
      <c r="Q280" s="23">
        <f t="shared" si="27"/>
        <v>0.0027397260273972603</v>
      </c>
      <c r="R280" s="24">
        <f t="shared" si="29"/>
        <v>0</v>
      </c>
    </row>
    <row r="281" spans="1:18" ht="15.75">
      <c r="A281" s="28"/>
      <c r="B281" s="29"/>
      <c r="C281" s="30"/>
      <c r="D281" s="31"/>
      <c r="E281" s="31"/>
      <c r="F281" s="32" t="s">
        <v>21</v>
      </c>
      <c r="G281" s="17">
        <v>1560</v>
      </c>
      <c r="H281" s="33"/>
      <c r="I281" s="34"/>
      <c r="J281" s="18">
        <f t="shared" si="28"/>
        <v>0</v>
      </c>
      <c r="K281" s="19">
        <f>IF(AND(C281="Y",F281="E",J281&gt;$C$7),"1.3 &amp; 2",IF(AND(C281="Y",F281="G",J281&gt;$C$6),"1.3 &amp; 2",IF(F281="G",'[1]Instructions'!$C$7*100,'[1]Instructions'!$C$8*100)))</f>
        <v>1.5</v>
      </c>
      <c r="L281" s="20">
        <f t="shared" si="25"/>
        <v>0</v>
      </c>
      <c r="M281" s="18">
        <f>IF(C281="Y",(MAX((0.013*$C$4*L281+(0.02*(J281-$C$4)*L281)),(IF(F281="E",('[1]Instructions'!$C$8*J281*L281),('[1]Instructions'!$C$7*J281*L281))))),(IF(F281="E",('[1]Instructions'!$C$8*J281*L281),('[1]Instructions'!$C$7*J281*L281))))</f>
        <v>0</v>
      </c>
      <c r="N281" s="21">
        <f t="shared" si="26"/>
        <v>0</v>
      </c>
      <c r="P281" s="22">
        <f t="shared" si="24"/>
        <v>1</v>
      </c>
      <c r="Q281" s="23">
        <f t="shared" si="27"/>
        <v>0.0027397260273972603</v>
      </c>
      <c r="R281" s="24">
        <f t="shared" si="29"/>
        <v>0</v>
      </c>
    </row>
    <row r="282" spans="1:18" ht="15.75">
      <c r="A282" s="28"/>
      <c r="B282" s="29"/>
      <c r="C282" s="30"/>
      <c r="D282" s="31"/>
      <c r="E282" s="31"/>
      <c r="F282" s="32" t="s">
        <v>21</v>
      </c>
      <c r="G282" s="17">
        <v>1560</v>
      </c>
      <c r="H282" s="33"/>
      <c r="I282" s="34"/>
      <c r="J282" s="18">
        <f t="shared" si="28"/>
        <v>0</v>
      </c>
      <c r="K282" s="19">
        <f>IF(AND(C282="Y",F282="E",J282&gt;$C$7),"1.3 &amp; 2",IF(AND(C282="Y",F282="G",J282&gt;$C$6),"1.3 &amp; 2",IF(F282="G",'[1]Instructions'!$C$7*100,'[1]Instructions'!$C$8*100)))</f>
        <v>1.5</v>
      </c>
      <c r="L282" s="20">
        <f t="shared" si="25"/>
        <v>0</v>
      </c>
      <c r="M282" s="18">
        <f>IF(C282="Y",(MAX((0.013*$C$4*L282+(0.02*(J282-$C$4)*L282)),(IF(F282="E",('[1]Instructions'!$C$8*J282*L282),('[1]Instructions'!$C$7*J282*L282))))),(IF(F282="E",('[1]Instructions'!$C$8*J282*L282),('[1]Instructions'!$C$7*J282*L282))))</f>
        <v>0</v>
      </c>
      <c r="N282" s="21">
        <f t="shared" si="26"/>
        <v>0</v>
      </c>
      <c r="P282" s="22">
        <f t="shared" si="24"/>
        <v>1</v>
      </c>
      <c r="Q282" s="23">
        <f t="shared" si="27"/>
        <v>0.0027397260273972603</v>
      </c>
      <c r="R282" s="24">
        <f t="shared" si="29"/>
        <v>0</v>
      </c>
    </row>
    <row r="283" spans="1:18" ht="15.75">
      <c r="A283" s="28"/>
      <c r="B283" s="29"/>
      <c r="C283" s="30"/>
      <c r="D283" s="31"/>
      <c r="E283" s="31"/>
      <c r="F283" s="32" t="s">
        <v>21</v>
      </c>
      <c r="G283" s="17">
        <v>1560</v>
      </c>
      <c r="H283" s="33"/>
      <c r="I283" s="34"/>
      <c r="J283" s="18">
        <f t="shared" si="28"/>
        <v>0</v>
      </c>
      <c r="K283" s="19">
        <f>IF(AND(C283="Y",F283="E",J283&gt;$C$7),"1.3 &amp; 2",IF(AND(C283="Y",F283="G",J283&gt;$C$6),"1.3 &amp; 2",IF(F283="G",'[1]Instructions'!$C$7*100,'[1]Instructions'!$C$8*100)))</f>
        <v>1.5</v>
      </c>
      <c r="L283" s="20">
        <f t="shared" si="25"/>
        <v>0</v>
      </c>
      <c r="M283" s="18">
        <f>IF(C283="Y",(MAX((0.013*$C$4*L283+(0.02*(J283-$C$4)*L283)),(IF(F283="E",('[1]Instructions'!$C$8*J283*L283),('[1]Instructions'!$C$7*J283*L283))))),(IF(F283="E",('[1]Instructions'!$C$8*J283*L283),('[1]Instructions'!$C$7*J283*L283))))</f>
        <v>0</v>
      </c>
      <c r="N283" s="21">
        <f t="shared" si="26"/>
        <v>0</v>
      </c>
      <c r="P283" s="22">
        <f t="shared" si="24"/>
        <v>1</v>
      </c>
      <c r="Q283" s="23">
        <f t="shared" si="27"/>
        <v>0.0027397260273972603</v>
      </c>
      <c r="R283" s="24">
        <f t="shared" si="29"/>
        <v>0</v>
      </c>
    </row>
    <row r="284" spans="1:18" ht="15.75">
      <c r="A284" s="28"/>
      <c r="B284" s="29"/>
      <c r="C284" s="30"/>
      <c r="D284" s="31"/>
      <c r="E284" s="31"/>
      <c r="F284" s="32" t="s">
        <v>21</v>
      </c>
      <c r="G284" s="17">
        <v>1560</v>
      </c>
      <c r="H284" s="33"/>
      <c r="I284" s="34"/>
      <c r="J284" s="18">
        <f t="shared" si="28"/>
        <v>0</v>
      </c>
      <c r="K284" s="19">
        <f>IF(AND(C284="Y",F284="E",J284&gt;$C$7),"1.3 &amp; 2",IF(AND(C284="Y",F284="G",J284&gt;$C$6),"1.3 &amp; 2",IF(F284="G",'[1]Instructions'!$C$7*100,'[1]Instructions'!$C$8*100)))</f>
        <v>1.5</v>
      </c>
      <c r="L284" s="20">
        <f t="shared" si="25"/>
        <v>0</v>
      </c>
      <c r="M284" s="18">
        <f>IF(C284="Y",(MAX((0.013*$C$4*L284+(0.02*(J284-$C$4)*L284)),(IF(F284="E",('[1]Instructions'!$C$8*J284*L284),('[1]Instructions'!$C$7*J284*L284))))),(IF(F284="E",('[1]Instructions'!$C$8*J284*L284),('[1]Instructions'!$C$7*J284*L284))))</f>
        <v>0</v>
      </c>
      <c r="N284" s="21">
        <f t="shared" si="26"/>
        <v>0</v>
      </c>
      <c r="P284" s="22">
        <f t="shared" si="24"/>
        <v>1</v>
      </c>
      <c r="Q284" s="23">
        <f t="shared" si="27"/>
        <v>0.0027397260273972603</v>
      </c>
      <c r="R284" s="24">
        <f t="shared" si="29"/>
        <v>0</v>
      </c>
    </row>
    <row r="285" spans="1:18" ht="15.75">
      <c r="A285" s="28"/>
      <c r="B285" s="29"/>
      <c r="C285" s="30"/>
      <c r="D285" s="31"/>
      <c r="E285" s="31"/>
      <c r="F285" s="32" t="s">
        <v>21</v>
      </c>
      <c r="G285" s="17">
        <v>1560</v>
      </c>
      <c r="H285" s="33"/>
      <c r="I285" s="34"/>
      <c r="J285" s="18">
        <f t="shared" si="28"/>
        <v>0</v>
      </c>
      <c r="K285" s="19">
        <f>IF(AND(C285="Y",F285="E",J285&gt;$C$7),"1.3 &amp; 2",IF(AND(C285="Y",F285="G",J285&gt;$C$6),"1.3 &amp; 2",IF(F285="G",'[1]Instructions'!$C$7*100,'[1]Instructions'!$C$8*100)))</f>
        <v>1.5</v>
      </c>
      <c r="L285" s="20">
        <f t="shared" si="25"/>
        <v>0</v>
      </c>
      <c r="M285" s="18">
        <f>IF(C285="Y",(MAX((0.013*$C$4*L285+(0.02*(J285-$C$4)*L285)),(IF(F285="E",('[1]Instructions'!$C$8*J285*L285),('[1]Instructions'!$C$7*J285*L285))))),(IF(F285="E",('[1]Instructions'!$C$8*J285*L285),('[1]Instructions'!$C$7*J285*L285))))</f>
        <v>0</v>
      </c>
      <c r="N285" s="21">
        <f t="shared" si="26"/>
        <v>0</v>
      </c>
      <c r="P285" s="22">
        <f t="shared" si="24"/>
        <v>1</v>
      </c>
      <c r="Q285" s="23">
        <f t="shared" si="27"/>
        <v>0.0027397260273972603</v>
      </c>
      <c r="R285" s="24">
        <f t="shared" si="29"/>
        <v>0</v>
      </c>
    </row>
    <row r="286" spans="1:18" ht="15.75">
      <c r="A286" s="28"/>
      <c r="B286" s="29"/>
      <c r="C286" s="30"/>
      <c r="D286" s="31"/>
      <c r="E286" s="31"/>
      <c r="F286" s="32" t="s">
        <v>21</v>
      </c>
      <c r="G286" s="17">
        <v>1560</v>
      </c>
      <c r="H286" s="33"/>
      <c r="I286" s="34"/>
      <c r="J286" s="18">
        <f t="shared" si="28"/>
        <v>0</v>
      </c>
      <c r="K286" s="19">
        <f>IF(AND(C286="Y",F286="E",J286&gt;$C$7),"1.3 &amp; 2",IF(AND(C286="Y",F286="G",J286&gt;$C$6),"1.3 &amp; 2",IF(F286="G",'[1]Instructions'!$C$7*100,'[1]Instructions'!$C$8*100)))</f>
        <v>1.5</v>
      </c>
      <c r="L286" s="20">
        <f t="shared" si="25"/>
        <v>0</v>
      </c>
      <c r="M286" s="18">
        <f>IF(C286="Y",(MAX((0.013*$C$4*L286+(0.02*(J286-$C$4)*L286)),(IF(F286="E",('[1]Instructions'!$C$8*J286*L286),('[1]Instructions'!$C$7*J286*L286))))),(IF(F286="E",('[1]Instructions'!$C$8*J286*L286),('[1]Instructions'!$C$7*J286*L286))))</f>
        <v>0</v>
      </c>
      <c r="N286" s="21">
        <f t="shared" si="26"/>
        <v>0</v>
      </c>
      <c r="P286" s="22">
        <f t="shared" si="24"/>
        <v>1</v>
      </c>
      <c r="Q286" s="23">
        <f t="shared" si="27"/>
        <v>0.0027397260273972603</v>
      </c>
      <c r="R286" s="24">
        <f t="shared" si="29"/>
        <v>0</v>
      </c>
    </row>
    <row r="287" spans="1:18" ht="15.75">
      <c r="A287" s="28"/>
      <c r="B287" s="29"/>
      <c r="C287" s="30"/>
      <c r="D287" s="31"/>
      <c r="E287" s="31"/>
      <c r="F287" s="32" t="s">
        <v>21</v>
      </c>
      <c r="G287" s="17">
        <v>1560</v>
      </c>
      <c r="H287" s="33"/>
      <c r="I287" s="34"/>
      <c r="J287" s="18">
        <f t="shared" si="28"/>
        <v>0</v>
      </c>
      <c r="K287" s="19">
        <f>IF(AND(C287="Y",F287="E",J287&gt;$C$7),"1.3 &amp; 2",IF(AND(C287="Y",F287="G",J287&gt;$C$6),"1.3 &amp; 2",IF(F287="G",'[1]Instructions'!$C$7*100,'[1]Instructions'!$C$8*100)))</f>
        <v>1.5</v>
      </c>
      <c r="L287" s="20">
        <f t="shared" si="25"/>
        <v>0</v>
      </c>
      <c r="M287" s="18">
        <f>IF(C287="Y",(MAX((0.013*$C$4*L287+(0.02*(J287-$C$4)*L287)),(IF(F287="E",('[1]Instructions'!$C$8*J287*L287),('[1]Instructions'!$C$7*J287*L287))))),(IF(F287="E",('[1]Instructions'!$C$8*J287*L287),('[1]Instructions'!$C$7*J287*L287))))</f>
        <v>0</v>
      </c>
      <c r="N287" s="21">
        <f t="shared" si="26"/>
        <v>0</v>
      </c>
      <c r="P287" s="22">
        <f t="shared" si="24"/>
        <v>1</v>
      </c>
      <c r="Q287" s="23">
        <f t="shared" si="27"/>
        <v>0.0027397260273972603</v>
      </c>
      <c r="R287" s="24">
        <f t="shared" si="29"/>
        <v>0</v>
      </c>
    </row>
    <row r="288" spans="1:18" ht="15.75">
      <c r="A288" s="28"/>
      <c r="B288" s="29"/>
      <c r="C288" s="30"/>
      <c r="D288" s="31"/>
      <c r="E288" s="31"/>
      <c r="F288" s="32" t="s">
        <v>21</v>
      </c>
      <c r="G288" s="17">
        <v>1560</v>
      </c>
      <c r="H288" s="33"/>
      <c r="I288" s="34"/>
      <c r="J288" s="18">
        <f t="shared" si="28"/>
        <v>0</v>
      </c>
      <c r="K288" s="19">
        <f>IF(AND(C288="Y",F288="E",J288&gt;$C$7),"1.3 &amp; 2",IF(AND(C288="Y",F288="G",J288&gt;$C$6),"1.3 &amp; 2",IF(F288="G",'[1]Instructions'!$C$7*100,'[1]Instructions'!$C$8*100)))</f>
        <v>1.5</v>
      </c>
      <c r="L288" s="20">
        <f t="shared" si="25"/>
        <v>0</v>
      </c>
      <c r="M288" s="18">
        <f>IF(C288="Y",(MAX((0.013*$C$4*L288+(0.02*(J288-$C$4)*L288)),(IF(F288="E",('[1]Instructions'!$C$8*J288*L288),('[1]Instructions'!$C$7*J288*L288))))),(IF(F288="E",('[1]Instructions'!$C$8*J288*L288),('[1]Instructions'!$C$7*J288*L288))))</f>
        <v>0</v>
      </c>
      <c r="N288" s="21">
        <f t="shared" si="26"/>
        <v>0</v>
      </c>
      <c r="P288" s="22">
        <f t="shared" si="24"/>
        <v>1</v>
      </c>
      <c r="Q288" s="23">
        <f t="shared" si="27"/>
        <v>0.0027397260273972603</v>
      </c>
      <c r="R288" s="24">
        <f t="shared" si="29"/>
        <v>0</v>
      </c>
    </row>
    <row r="289" spans="1:18" ht="15.75">
      <c r="A289" s="28"/>
      <c r="B289" s="29"/>
      <c r="C289" s="30"/>
      <c r="D289" s="31"/>
      <c r="E289" s="31"/>
      <c r="F289" s="32" t="s">
        <v>21</v>
      </c>
      <c r="G289" s="17">
        <v>1560</v>
      </c>
      <c r="H289" s="33"/>
      <c r="I289" s="34"/>
      <c r="J289" s="18">
        <f t="shared" si="28"/>
        <v>0</v>
      </c>
      <c r="K289" s="19">
        <f>IF(AND(C289="Y",F289="E",J289&gt;$C$7),"1.3 &amp; 2",IF(AND(C289="Y",F289="G",J289&gt;$C$6),"1.3 &amp; 2",IF(F289="G",'[1]Instructions'!$C$7*100,'[1]Instructions'!$C$8*100)))</f>
        <v>1.5</v>
      </c>
      <c r="L289" s="20">
        <f t="shared" si="25"/>
        <v>0</v>
      </c>
      <c r="M289" s="18">
        <f>IF(C289="Y",(MAX((0.013*$C$4*L289+(0.02*(J289-$C$4)*L289)),(IF(F289="E",('[1]Instructions'!$C$8*J289*L289),('[1]Instructions'!$C$7*J289*L289))))),(IF(F289="E",('[1]Instructions'!$C$8*J289*L289),('[1]Instructions'!$C$7*J289*L289))))</f>
        <v>0</v>
      </c>
      <c r="N289" s="21">
        <f t="shared" si="26"/>
        <v>0</v>
      </c>
      <c r="P289" s="22">
        <f t="shared" si="24"/>
        <v>1</v>
      </c>
      <c r="Q289" s="23">
        <f t="shared" si="27"/>
        <v>0.0027397260273972603</v>
      </c>
      <c r="R289" s="24">
        <f t="shared" si="29"/>
        <v>0</v>
      </c>
    </row>
    <row r="290" spans="1:18" ht="15.75">
      <c r="A290" s="28"/>
      <c r="B290" s="29"/>
      <c r="C290" s="30"/>
      <c r="D290" s="31"/>
      <c r="E290" s="31"/>
      <c r="F290" s="32" t="s">
        <v>21</v>
      </c>
      <c r="G290" s="17">
        <v>1560</v>
      </c>
      <c r="H290" s="33"/>
      <c r="I290" s="34"/>
      <c r="J290" s="18">
        <f t="shared" si="28"/>
        <v>0</v>
      </c>
      <c r="K290" s="19">
        <f>IF(AND(C290="Y",F290="E",J290&gt;$C$7),"1.3 &amp; 2",IF(AND(C290="Y",F290="G",J290&gt;$C$6),"1.3 &amp; 2",IF(F290="G",'[1]Instructions'!$C$7*100,'[1]Instructions'!$C$8*100)))</f>
        <v>1.5</v>
      </c>
      <c r="L290" s="20">
        <f t="shared" si="25"/>
        <v>0</v>
      </c>
      <c r="M290" s="18">
        <f>IF(C290="Y",(MAX((0.013*$C$4*L290+(0.02*(J290-$C$4)*L290)),(IF(F290="E",('[1]Instructions'!$C$8*J290*L290),('[1]Instructions'!$C$7*J290*L290))))),(IF(F290="E",('[1]Instructions'!$C$8*J290*L290),('[1]Instructions'!$C$7*J290*L290))))</f>
        <v>0</v>
      </c>
      <c r="N290" s="21">
        <f t="shared" si="26"/>
        <v>0</v>
      </c>
      <c r="P290" s="22">
        <f t="shared" si="24"/>
        <v>1</v>
      </c>
      <c r="Q290" s="23">
        <f t="shared" si="27"/>
        <v>0.0027397260273972603</v>
      </c>
      <c r="R290" s="24">
        <f t="shared" si="29"/>
        <v>0</v>
      </c>
    </row>
    <row r="291" spans="1:18" ht="15.75">
      <c r="A291" s="28"/>
      <c r="B291" s="29"/>
      <c r="C291" s="30"/>
      <c r="D291" s="31"/>
      <c r="E291" s="31"/>
      <c r="F291" s="32" t="s">
        <v>21</v>
      </c>
      <c r="G291" s="17">
        <v>1560</v>
      </c>
      <c r="H291" s="33"/>
      <c r="I291" s="34"/>
      <c r="J291" s="18">
        <f t="shared" si="28"/>
        <v>0</v>
      </c>
      <c r="K291" s="19">
        <f>IF(AND(C291="Y",F291="E",J291&gt;$C$7),"1.3 &amp; 2",IF(AND(C291="Y",F291="G",J291&gt;$C$6),"1.3 &amp; 2",IF(F291="G",'[1]Instructions'!$C$7*100,'[1]Instructions'!$C$8*100)))</f>
        <v>1.5</v>
      </c>
      <c r="L291" s="20">
        <f t="shared" si="25"/>
        <v>0</v>
      </c>
      <c r="M291" s="18">
        <f>IF(C291="Y",(MAX((0.013*$C$4*L291+(0.02*(J291-$C$4)*L291)),(IF(F291="E",('[1]Instructions'!$C$8*J291*L291),('[1]Instructions'!$C$7*J291*L291))))),(IF(F291="E",('[1]Instructions'!$C$8*J291*L291),('[1]Instructions'!$C$7*J291*L291))))</f>
        <v>0</v>
      </c>
      <c r="N291" s="21">
        <f t="shared" si="26"/>
        <v>0</v>
      </c>
      <c r="P291" s="22">
        <f t="shared" si="24"/>
        <v>1</v>
      </c>
      <c r="Q291" s="23">
        <f t="shared" si="27"/>
        <v>0.0027397260273972603</v>
      </c>
      <c r="R291" s="24">
        <f t="shared" si="29"/>
        <v>0</v>
      </c>
    </row>
    <row r="292" spans="1:18" ht="15.75">
      <c r="A292" s="28"/>
      <c r="B292" s="29"/>
      <c r="C292" s="30"/>
      <c r="D292" s="31"/>
      <c r="E292" s="31"/>
      <c r="F292" s="32" t="s">
        <v>21</v>
      </c>
      <c r="G292" s="17">
        <v>1560</v>
      </c>
      <c r="H292" s="33"/>
      <c r="I292" s="34"/>
      <c r="J292" s="18">
        <f t="shared" si="28"/>
        <v>0</v>
      </c>
      <c r="K292" s="19">
        <f>IF(AND(C292="Y",F292="E",J292&gt;$C$7),"1.3 &amp; 2",IF(AND(C292="Y",F292="G",J292&gt;$C$6),"1.3 &amp; 2",IF(F292="G",'[1]Instructions'!$C$7*100,'[1]Instructions'!$C$8*100)))</f>
        <v>1.5</v>
      </c>
      <c r="L292" s="20">
        <f t="shared" si="25"/>
        <v>0</v>
      </c>
      <c r="M292" s="18">
        <f>IF(C292="Y",(MAX((0.013*$C$4*L292+(0.02*(J292-$C$4)*L292)),(IF(F292="E",('[1]Instructions'!$C$8*J292*L292),('[1]Instructions'!$C$7*J292*L292))))),(IF(F292="E",('[1]Instructions'!$C$8*J292*L292),('[1]Instructions'!$C$7*J292*L292))))</f>
        <v>0</v>
      </c>
      <c r="N292" s="21">
        <f t="shared" si="26"/>
        <v>0</v>
      </c>
      <c r="P292" s="22">
        <f t="shared" si="24"/>
        <v>1</v>
      </c>
      <c r="Q292" s="23">
        <f t="shared" si="27"/>
        <v>0.0027397260273972603</v>
      </c>
      <c r="R292" s="24">
        <f t="shared" si="29"/>
        <v>0</v>
      </c>
    </row>
    <row r="293" spans="1:18" ht="15.75">
      <c r="A293" s="28"/>
      <c r="B293" s="29"/>
      <c r="C293" s="30"/>
      <c r="D293" s="31"/>
      <c r="E293" s="31"/>
      <c r="F293" s="32" t="s">
        <v>21</v>
      </c>
      <c r="G293" s="17">
        <v>1560</v>
      </c>
      <c r="H293" s="33"/>
      <c r="I293" s="34"/>
      <c r="J293" s="18">
        <f t="shared" si="28"/>
        <v>0</v>
      </c>
      <c r="K293" s="19">
        <f>IF(AND(C293="Y",F293="E",J293&gt;$C$7),"1.3 &amp; 2",IF(AND(C293="Y",F293="G",J293&gt;$C$6),"1.3 &amp; 2",IF(F293="G",'[1]Instructions'!$C$7*100,'[1]Instructions'!$C$8*100)))</f>
        <v>1.5</v>
      </c>
      <c r="L293" s="20">
        <f t="shared" si="25"/>
        <v>0</v>
      </c>
      <c r="M293" s="18">
        <f>IF(C293="Y",(MAX((0.013*$C$4*L293+(0.02*(J293-$C$4)*L293)),(IF(F293="E",('[1]Instructions'!$C$8*J293*L293),('[1]Instructions'!$C$7*J293*L293))))),(IF(F293="E",('[1]Instructions'!$C$8*J293*L293),('[1]Instructions'!$C$7*J293*L293))))</f>
        <v>0</v>
      </c>
      <c r="N293" s="21">
        <f t="shared" si="26"/>
        <v>0</v>
      </c>
      <c r="P293" s="22">
        <f t="shared" si="24"/>
        <v>1</v>
      </c>
      <c r="Q293" s="23">
        <f t="shared" si="27"/>
        <v>0.0027397260273972603</v>
      </c>
      <c r="R293" s="24">
        <f t="shared" si="29"/>
        <v>0</v>
      </c>
    </row>
    <row r="294" spans="1:18" ht="15.75">
      <c r="A294" s="28"/>
      <c r="B294" s="29"/>
      <c r="C294" s="30"/>
      <c r="D294" s="31"/>
      <c r="E294" s="31"/>
      <c r="F294" s="32" t="s">
        <v>21</v>
      </c>
      <c r="G294" s="17">
        <v>1560</v>
      </c>
      <c r="H294" s="33"/>
      <c r="I294" s="34"/>
      <c r="J294" s="18">
        <f t="shared" si="28"/>
        <v>0</v>
      </c>
      <c r="K294" s="19">
        <f>IF(AND(C294="Y",F294="E",J294&gt;$C$7),"1.3 &amp; 2",IF(AND(C294="Y",F294="G",J294&gt;$C$6),"1.3 &amp; 2",IF(F294="G",'[1]Instructions'!$C$7*100,'[1]Instructions'!$C$8*100)))</f>
        <v>1.5</v>
      </c>
      <c r="L294" s="20">
        <f t="shared" si="25"/>
        <v>0</v>
      </c>
      <c r="M294" s="18">
        <f>IF(C294="Y",(MAX((0.013*$C$4*L294+(0.02*(J294-$C$4)*L294)),(IF(F294="E",('[1]Instructions'!$C$8*J294*L294),('[1]Instructions'!$C$7*J294*L294))))),(IF(F294="E",('[1]Instructions'!$C$8*J294*L294),('[1]Instructions'!$C$7*J294*L294))))</f>
        <v>0</v>
      </c>
      <c r="N294" s="21">
        <f t="shared" si="26"/>
        <v>0</v>
      </c>
      <c r="P294" s="22">
        <f t="shared" si="24"/>
        <v>1</v>
      </c>
      <c r="Q294" s="23">
        <f t="shared" si="27"/>
        <v>0.0027397260273972603</v>
      </c>
      <c r="R294" s="24">
        <f t="shared" si="29"/>
        <v>0</v>
      </c>
    </row>
    <row r="295" spans="1:18" ht="15.75">
      <c r="A295" s="28"/>
      <c r="B295" s="29"/>
      <c r="C295" s="30"/>
      <c r="D295" s="31"/>
      <c r="E295" s="31"/>
      <c r="F295" s="32" t="s">
        <v>21</v>
      </c>
      <c r="G295" s="17">
        <v>1560</v>
      </c>
      <c r="H295" s="33"/>
      <c r="I295" s="34"/>
      <c r="J295" s="18">
        <f t="shared" si="28"/>
        <v>0</v>
      </c>
      <c r="K295" s="19">
        <f>IF(AND(C295="Y",F295="E",J295&gt;$C$7),"1.3 &amp; 2",IF(AND(C295="Y",F295="G",J295&gt;$C$6),"1.3 &amp; 2",IF(F295="G",'[1]Instructions'!$C$7*100,'[1]Instructions'!$C$8*100)))</f>
        <v>1.5</v>
      </c>
      <c r="L295" s="20">
        <f t="shared" si="25"/>
        <v>0</v>
      </c>
      <c r="M295" s="18">
        <f>IF(C295="Y",(MAX((0.013*$C$4*L295+(0.02*(J295-$C$4)*L295)),(IF(F295="E",('[1]Instructions'!$C$8*J295*L295),('[1]Instructions'!$C$7*J295*L295))))),(IF(F295="E",('[1]Instructions'!$C$8*J295*L295),('[1]Instructions'!$C$7*J295*L295))))</f>
        <v>0</v>
      </c>
      <c r="N295" s="21">
        <f t="shared" si="26"/>
        <v>0</v>
      </c>
      <c r="P295" s="22">
        <f t="shared" si="24"/>
        <v>1</v>
      </c>
      <c r="Q295" s="23">
        <f t="shared" si="27"/>
        <v>0.0027397260273972603</v>
      </c>
      <c r="R295" s="24">
        <f t="shared" si="29"/>
        <v>0</v>
      </c>
    </row>
    <row r="296" spans="1:18" ht="15.75">
      <c r="A296" s="28"/>
      <c r="B296" s="29"/>
      <c r="C296" s="30"/>
      <c r="D296" s="31"/>
      <c r="E296" s="31"/>
      <c r="F296" s="32" t="s">
        <v>21</v>
      </c>
      <c r="G296" s="17">
        <v>1560</v>
      </c>
      <c r="H296" s="33"/>
      <c r="I296" s="34"/>
      <c r="J296" s="18">
        <f t="shared" si="28"/>
        <v>0</v>
      </c>
      <c r="K296" s="19">
        <f>IF(AND(C296="Y",F296="E",J296&gt;$C$7),"1.3 &amp; 2",IF(AND(C296="Y",F296="G",J296&gt;$C$6),"1.3 &amp; 2",IF(F296="G",'[1]Instructions'!$C$7*100,'[1]Instructions'!$C$8*100)))</f>
        <v>1.5</v>
      </c>
      <c r="L296" s="20">
        <f t="shared" si="25"/>
        <v>0</v>
      </c>
      <c r="M296" s="18">
        <f>IF(C296="Y",(MAX((0.013*$C$4*L296+(0.02*(J296-$C$4)*L296)),(IF(F296="E",('[1]Instructions'!$C$8*J296*L296),('[1]Instructions'!$C$7*J296*L296))))),(IF(F296="E",('[1]Instructions'!$C$8*J296*L296),('[1]Instructions'!$C$7*J296*L296))))</f>
        <v>0</v>
      </c>
      <c r="N296" s="21">
        <f t="shared" si="26"/>
        <v>0</v>
      </c>
      <c r="P296" s="22">
        <f t="shared" si="24"/>
        <v>1</v>
      </c>
      <c r="Q296" s="23">
        <f t="shared" si="27"/>
        <v>0.0027397260273972603</v>
      </c>
      <c r="R296" s="24">
        <f t="shared" si="29"/>
        <v>0</v>
      </c>
    </row>
    <row r="297" spans="1:18" ht="15.75">
      <c r="A297" s="28"/>
      <c r="B297" s="29"/>
      <c r="C297" s="30"/>
      <c r="D297" s="31"/>
      <c r="E297" s="31"/>
      <c r="F297" s="32" t="s">
        <v>21</v>
      </c>
      <c r="G297" s="17">
        <v>1560</v>
      </c>
      <c r="H297" s="33"/>
      <c r="I297" s="34"/>
      <c r="J297" s="18">
        <f t="shared" si="28"/>
        <v>0</v>
      </c>
      <c r="K297" s="19">
        <f>IF(AND(C297="Y",F297="E",J297&gt;$C$7),"1.3 &amp; 2",IF(AND(C297="Y",F297="G",J297&gt;$C$6),"1.3 &amp; 2",IF(F297="G",'[1]Instructions'!$C$7*100,'[1]Instructions'!$C$8*100)))</f>
        <v>1.5</v>
      </c>
      <c r="L297" s="20">
        <f t="shared" si="25"/>
        <v>0</v>
      </c>
      <c r="M297" s="18">
        <f>IF(C297="Y",(MAX((0.013*$C$4*L297+(0.02*(J297-$C$4)*L297)),(IF(F297="E",('[1]Instructions'!$C$8*J297*L297),('[1]Instructions'!$C$7*J297*L297))))),(IF(F297="E",('[1]Instructions'!$C$8*J297*L297),('[1]Instructions'!$C$7*J297*L297))))</f>
        <v>0</v>
      </c>
      <c r="N297" s="21">
        <f t="shared" si="26"/>
        <v>0</v>
      </c>
      <c r="P297" s="22">
        <f t="shared" si="24"/>
        <v>1</v>
      </c>
      <c r="Q297" s="23">
        <f t="shared" si="27"/>
        <v>0.0027397260273972603</v>
      </c>
      <c r="R297" s="24">
        <f t="shared" si="29"/>
        <v>0</v>
      </c>
    </row>
    <row r="298" spans="1:18" ht="15.75">
      <c r="A298" s="28"/>
      <c r="B298" s="29"/>
      <c r="C298" s="30"/>
      <c r="D298" s="31"/>
      <c r="E298" s="31"/>
      <c r="F298" s="32" t="s">
        <v>21</v>
      </c>
      <c r="G298" s="17">
        <v>1560</v>
      </c>
      <c r="H298" s="33"/>
      <c r="I298" s="34"/>
      <c r="J298" s="18">
        <f t="shared" si="28"/>
        <v>0</v>
      </c>
      <c r="K298" s="19">
        <f>IF(AND(C298="Y",F298="E",J298&gt;$C$7),"1.3 &amp; 2",IF(AND(C298="Y",F298="G",J298&gt;$C$6),"1.3 &amp; 2",IF(F298="G",'[1]Instructions'!$C$7*100,'[1]Instructions'!$C$8*100)))</f>
        <v>1.5</v>
      </c>
      <c r="L298" s="20">
        <f t="shared" si="25"/>
        <v>0</v>
      </c>
      <c r="M298" s="18">
        <f>IF(C298="Y",(MAX((0.013*$C$4*L298+(0.02*(J298-$C$4)*L298)),(IF(F298="E",('[1]Instructions'!$C$8*J298*L298),('[1]Instructions'!$C$7*J298*L298))))),(IF(F298="E",('[1]Instructions'!$C$8*J298*L298),('[1]Instructions'!$C$7*J298*L298))))</f>
        <v>0</v>
      </c>
      <c r="N298" s="21">
        <f t="shared" si="26"/>
        <v>0</v>
      </c>
      <c r="P298" s="22">
        <f t="shared" si="24"/>
        <v>1</v>
      </c>
      <c r="Q298" s="23">
        <f t="shared" si="27"/>
        <v>0.0027397260273972603</v>
      </c>
      <c r="R298" s="24">
        <f t="shared" si="29"/>
        <v>0</v>
      </c>
    </row>
    <row r="299" spans="1:18" ht="15.75">
      <c r="A299" s="28"/>
      <c r="B299" s="29"/>
      <c r="C299" s="30"/>
      <c r="D299" s="31"/>
      <c r="E299" s="31"/>
      <c r="F299" s="32" t="s">
        <v>21</v>
      </c>
      <c r="G299" s="17">
        <v>1560</v>
      </c>
      <c r="H299" s="33"/>
      <c r="I299" s="34"/>
      <c r="J299" s="18">
        <f t="shared" si="28"/>
        <v>0</v>
      </c>
      <c r="K299" s="19">
        <f>IF(AND(C299="Y",F299="E",J299&gt;$C$7),"1.3 &amp; 2",IF(AND(C299="Y",F299="G",J299&gt;$C$6),"1.3 &amp; 2",IF(F299="G",'[1]Instructions'!$C$7*100,'[1]Instructions'!$C$8*100)))</f>
        <v>1.5</v>
      </c>
      <c r="L299" s="20">
        <f t="shared" si="25"/>
        <v>0</v>
      </c>
      <c r="M299" s="18">
        <f>IF(C299="Y",(MAX((0.013*$C$4*L299+(0.02*(J299-$C$4)*L299)),(IF(F299="E",('[1]Instructions'!$C$8*J299*L299),('[1]Instructions'!$C$7*J299*L299))))),(IF(F299="E",('[1]Instructions'!$C$8*J299*L299),('[1]Instructions'!$C$7*J299*L299))))</f>
        <v>0</v>
      </c>
      <c r="N299" s="21">
        <f t="shared" si="26"/>
        <v>0</v>
      </c>
      <c r="P299" s="22">
        <f t="shared" si="24"/>
        <v>1</v>
      </c>
      <c r="Q299" s="23">
        <f t="shared" si="27"/>
        <v>0.0027397260273972603</v>
      </c>
      <c r="R299" s="24">
        <f t="shared" si="29"/>
        <v>0</v>
      </c>
    </row>
    <row r="300" spans="1:18" ht="15.75">
      <c r="A300" s="28"/>
      <c r="B300" s="29"/>
      <c r="C300" s="30"/>
      <c r="D300" s="31"/>
      <c r="E300" s="31"/>
      <c r="F300" s="32" t="s">
        <v>21</v>
      </c>
      <c r="G300" s="17">
        <v>1560</v>
      </c>
      <c r="H300" s="33"/>
      <c r="I300" s="34"/>
      <c r="J300" s="18">
        <f t="shared" si="28"/>
        <v>0</v>
      </c>
      <c r="K300" s="19">
        <f>IF(AND(C300="Y",F300="E",J300&gt;$C$7),"1.3 &amp; 2",IF(AND(C300="Y",F300="G",J300&gt;$C$6),"1.3 &amp; 2",IF(F300="G",'[1]Instructions'!$C$7*100,'[1]Instructions'!$C$8*100)))</f>
        <v>1.5</v>
      </c>
      <c r="L300" s="20">
        <f t="shared" si="25"/>
        <v>0</v>
      </c>
      <c r="M300" s="18">
        <f>IF(C300="Y",(MAX((0.013*$C$4*L300+(0.02*(J300-$C$4)*L300)),(IF(F300="E",('[1]Instructions'!$C$8*J300*L300),('[1]Instructions'!$C$7*J300*L300))))),(IF(F300="E",('[1]Instructions'!$C$8*J300*L300),('[1]Instructions'!$C$7*J300*L300))))</f>
        <v>0</v>
      </c>
      <c r="N300" s="21">
        <f t="shared" si="26"/>
        <v>0</v>
      </c>
      <c r="P300" s="22">
        <f t="shared" si="24"/>
        <v>1</v>
      </c>
      <c r="Q300" s="23">
        <f t="shared" si="27"/>
        <v>0.0027397260273972603</v>
      </c>
      <c r="R300" s="24">
        <f t="shared" si="29"/>
        <v>0</v>
      </c>
    </row>
    <row r="301" spans="1:18" ht="15.75">
      <c r="A301" s="28"/>
      <c r="B301" s="29"/>
      <c r="C301" s="30"/>
      <c r="D301" s="31"/>
      <c r="E301" s="31"/>
      <c r="F301" s="32" t="s">
        <v>21</v>
      </c>
      <c r="G301" s="17">
        <v>1560</v>
      </c>
      <c r="H301" s="33"/>
      <c r="I301" s="34"/>
      <c r="J301" s="18">
        <f t="shared" si="28"/>
        <v>0</v>
      </c>
      <c r="K301" s="19">
        <f>IF(AND(C301="Y",F301="E",J301&gt;$C$7),"1.3 &amp; 2",IF(AND(C301="Y",F301="G",J301&gt;$C$6),"1.3 &amp; 2",IF(F301="G",'[1]Instructions'!$C$7*100,'[1]Instructions'!$C$8*100)))</f>
        <v>1.5</v>
      </c>
      <c r="L301" s="20">
        <f t="shared" si="25"/>
        <v>0</v>
      </c>
      <c r="M301" s="18">
        <f>IF(C301="Y",(MAX((0.013*$C$4*L301+(0.02*(J301-$C$4)*L301)),(IF(F301="E",('[1]Instructions'!$C$8*J301*L301),('[1]Instructions'!$C$7*J301*L301))))),(IF(F301="E",('[1]Instructions'!$C$8*J301*L301),('[1]Instructions'!$C$7*J301*L301))))</f>
        <v>0</v>
      </c>
      <c r="N301" s="21">
        <f t="shared" si="26"/>
        <v>0</v>
      </c>
      <c r="P301" s="22">
        <f t="shared" si="24"/>
        <v>1</v>
      </c>
      <c r="Q301" s="23">
        <f t="shared" si="27"/>
        <v>0.0027397260273972603</v>
      </c>
      <c r="R301" s="24">
        <f t="shared" si="29"/>
        <v>0</v>
      </c>
    </row>
    <row r="302" spans="1:18" ht="15.75">
      <c r="A302" s="28"/>
      <c r="B302" s="29"/>
      <c r="C302" s="30"/>
      <c r="D302" s="31"/>
      <c r="E302" s="31"/>
      <c r="F302" s="32" t="s">
        <v>21</v>
      </c>
      <c r="G302" s="17">
        <v>1560</v>
      </c>
      <c r="H302" s="33"/>
      <c r="I302" s="34"/>
      <c r="J302" s="18">
        <f t="shared" si="28"/>
        <v>0</v>
      </c>
      <c r="K302" s="19">
        <f>IF(AND(C302="Y",F302="E",J302&gt;$C$7),"1.3 &amp; 2",IF(AND(C302="Y",F302="G",J302&gt;$C$6),"1.3 &amp; 2",IF(F302="G",'[1]Instructions'!$C$7*100,'[1]Instructions'!$C$8*100)))</f>
        <v>1.5</v>
      </c>
      <c r="L302" s="20">
        <f t="shared" si="25"/>
        <v>0</v>
      </c>
      <c r="M302" s="18">
        <f>IF(C302="Y",(MAX((0.013*$C$4*L302+(0.02*(J302-$C$4)*L302)),(IF(F302="E",('[1]Instructions'!$C$8*J302*L302),('[1]Instructions'!$C$7*J302*L302))))),(IF(F302="E",('[1]Instructions'!$C$8*J302*L302),('[1]Instructions'!$C$7*J302*L302))))</f>
        <v>0</v>
      </c>
      <c r="N302" s="21">
        <f t="shared" si="26"/>
        <v>0</v>
      </c>
      <c r="P302" s="22">
        <f t="shared" si="24"/>
        <v>1</v>
      </c>
      <c r="Q302" s="23">
        <f t="shared" si="27"/>
        <v>0.0027397260273972603</v>
      </c>
      <c r="R302" s="24">
        <f t="shared" si="29"/>
        <v>0</v>
      </c>
    </row>
    <row r="303" spans="1:18" ht="15.75">
      <c r="A303" s="28"/>
      <c r="B303" s="29"/>
      <c r="C303" s="30"/>
      <c r="D303" s="31"/>
      <c r="E303" s="31"/>
      <c r="F303" s="32" t="s">
        <v>21</v>
      </c>
      <c r="G303" s="17">
        <v>1560</v>
      </c>
      <c r="H303" s="33"/>
      <c r="I303" s="34"/>
      <c r="J303" s="18">
        <f t="shared" si="28"/>
        <v>0</v>
      </c>
      <c r="K303" s="19">
        <f>IF(AND(C303="Y",F303="E",J303&gt;$C$7),"1.3 &amp; 2",IF(AND(C303="Y",F303="G",J303&gt;$C$6),"1.3 &amp; 2",IF(F303="G",'[1]Instructions'!$C$7*100,'[1]Instructions'!$C$8*100)))</f>
        <v>1.5</v>
      </c>
      <c r="L303" s="20">
        <f t="shared" si="25"/>
        <v>0</v>
      </c>
      <c r="M303" s="18">
        <f>IF(C303="Y",(MAX((0.013*$C$4*L303+(0.02*(J303-$C$4)*L303)),(IF(F303="E",('[1]Instructions'!$C$8*J303*L303),('[1]Instructions'!$C$7*J303*L303))))),(IF(F303="E",('[1]Instructions'!$C$8*J303*L303),('[1]Instructions'!$C$7*J303*L303))))</f>
        <v>0</v>
      </c>
      <c r="N303" s="21">
        <f t="shared" si="26"/>
        <v>0</v>
      </c>
      <c r="P303" s="22">
        <f t="shared" si="24"/>
        <v>1</v>
      </c>
      <c r="Q303" s="23">
        <f t="shared" si="27"/>
        <v>0.0027397260273972603</v>
      </c>
      <c r="R303" s="24">
        <f t="shared" si="29"/>
        <v>0</v>
      </c>
    </row>
    <row r="304" spans="1:18" ht="15.75">
      <c r="A304" s="28"/>
      <c r="B304" s="29"/>
      <c r="C304" s="30"/>
      <c r="D304" s="31"/>
      <c r="E304" s="31"/>
      <c r="F304" s="32" t="s">
        <v>21</v>
      </c>
      <c r="G304" s="17">
        <v>1560</v>
      </c>
      <c r="H304" s="33"/>
      <c r="I304" s="34"/>
      <c r="J304" s="18">
        <f t="shared" si="28"/>
        <v>0</v>
      </c>
      <c r="K304" s="19">
        <f>IF(AND(C304="Y",F304="E",J304&gt;$C$7),"1.3 &amp; 2",IF(AND(C304="Y",F304="G",J304&gt;$C$6),"1.3 &amp; 2",IF(F304="G",'[1]Instructions'!$C$7*100,'[1]Instructions'!$C$8*100)))</f>
        <v>1.5</v>
      </c>
      <c r="L304" s="20">
        <f t="shared" si="25"/>
        <v>0</v>
      </c>
      <c r="M304" s="18">
        <f>IF(C304="Y",(MAX((0.013*$C$4*L304+(0.02*(J304-$C$4)*L304)),(IF(F304="E",('[1]Instructions'!$C$8*J304*L304),('[1]Instructions'!$C$7*J304*L304))))),(IF(F304="E",('[1]Instructions'!$C$8*J304*L304),('[1]Instructions'!$C$7*J304*L304))))</f>
        <v>0</v>
      </c>
      <c r="N304" s="21">
        <f t="shared" si="26"/>
        <v>0</v>
      </c>
      <c r="P304" s="22">
        <f t="shared" si="24"/>
        <v>1</v>
      </c>
      <c r="Q304" s="23">
        <f t="shared" si="27"/>
        <v>0.0027397260273972603</v>
      </c>
      <c r="R304" s="24">
        <f t="shared" si="29"/>
        <v>0</v>
      </c>
    </row>
    <row r="305" spans="1:18" ht="15.75">
      <c r="A305" s="28"/>
      <c r="B305" s="29"/>
      <c r="C305" s="30"/>
      <c r="D305" s="31"/>
      <c r="E305" s="31"/>
      <c r="F305" s="32" t="s">
        <v>21</v>
      </c>
      <c r="G305" s="17">
        <v>1560</v>
      </c>
      <c r="H305" s="33"/>
      <c r="I305" s="34"/>
      <c r="J305" s="18">
        <f t="shared" si="28"/>
        <v>0</v>
      </c>
      <c r="K305" s="19">
        <f>IF(AND(C305="Y",F305="E",J305&gt;$C$7),"1.3 &amp; 2",IF(AND(C305="Y",F305="G",J305&gt;$C$6),"1.3 &amp; 2",IF(F305="G",'[1]Instructions'!$C$7*100,'[1]Instructions'!$C$8*100)))</f>
        <v>1.5</v>
      </c>
      <c r="L305" s="20">
        <f t="shared" si="25"/>
        <v>0</v>
      </c>
      <c r="M305" s="18">
        <f>IF(C305="Y",(MAX((0.013*$C$4*L305+(0.02*(J305-$C$4)*L305)),(IF(F305="E",('[1]Instructions'!$C$8*J305*L305),('[1]Instructions'!$C$7*J305*L305))))),(IF(F305="E",('[1]Instructions'!$C$8*J305*L305),('[1]Instructions'!$C$7*J305*L305))))</f>
        <v>0</v>
      </c>
      <c r="N305" s="21">
        <f t="shared" si="26"/>
        <v>0</v>
      </c>
      <c r="P305" s="22">
        <f t="shared" si="24"/>
        <v>1</v>
      </c>
      <c r="Q305" s="23">
        <f t="shared" si="27"/>
        <v>0.0027397260273972603</v>
      </c>
      <c r="R305" s="24">
        <f t="shared" si="29"/>
        <v>0</v>
      </c>
    </row>
    <row r="306" spans="1:18" ht="15.75">
      <c r="A306" s="28"/>
      <c r="B306" s="29"/>
      <c r="C306" s="30"/>
      <c r="D306" s="31"/>
      <c r="E306" s="31"/>
      <c r="F306" s="32" t="s">
        <v>21</v>
      </c>
      <c r="G306" s="17">
        <v>1560</v>
      </c>
      <c r="H306" s="33"/>
      <c r="I306" s="34"/>
      <c r="J306" s="18">
        <f t="shared" si="28"/>
        <v>0</v>
      </c>
      <c r="K306" s="19">
        <f>IF(AND(C306="Y",F306="E",J306&gt;$C$7),"1.3 &amp; 2",IF(AND(C306="Y",F306="G",J306&gt;$C$6),"1.3 &amp; 2",IF(F306="G",'[1]Instructions'!$C$7*100,'[1]Instructions'!$C$8*100)))</f>
        <v>1.5</v>
      </c>
      <c r="L306" s="20">
        <f t="shared" si="25"/>
        <v>0</v>
      </c>
      <c r="M306" s="18">
        <f>IF(C306="Y",(MAX((0.013*$C$4*L306+(0.02*(J306-$C$4)*L306)),(IF(F306="E",('[1]Instructions'!$C$8*J306*L306),('[1]Instructions'!$C$7*J306*L306))))),(IF(F306="E",('[1]Instructions'!$C$8*J306*L306),('[1]Instructions'!$C$7*J306*L306))))</f>
        <v>0</v>
      </c>
      <c r="N306" s="21">
        <f t="shared" si="26"/>
        <v>0</v>
      </c>
      <c r="P306" s="22">
        <f t="shared" si="24"/>
        <v>1</v>
      </c>
      <c r="Q306" s="23">
        <f t="shared" si="27"/>
        <v>0.0027397260273972603</v>
      </c>
      <c r="R306" s="24">
        <f t="shared" si="29"/>
        <v>0</v>
      </c>
    </row>
    <row r="307" spans="1:18" ht="15.75">
      <c r="A307" s="28"/>
      <c r="B307" s="29"/>
      <c r="C307" s="30"/>
      <c r="D307" s="31"/>
      <c r="E307" s="31"/>
      <c r="F307" s="32" t="s">
        <v>21</v>
      </c>
      <c r="G307" s="17">
        <v>1560</v>
      </c>
      <c r="H307" s="33"/>
      <c r="I307" s="34"/>
      <c r="J307" s="18">
        <f t="shared" si="28"/>
        <v>0</v>
      </c>
      <c r="K307" s="19">
        <f>IF(AND(C307="Y",F307="E",J307&gt;$C$7),"1.3 &amp; 2",IF(AND(C307="Y",F307="G",J307&gt;$C$6),"1.3 &amp; 2",IF(F307="G",'[1]Instructions'!$C$7*100,'[1]Instructions'!$C$8*100)))</f>
        <v>1.5</v>
      </c>
      <c r="L307" s="20">
        <f t="shared" si="25"/>
        <v>0</v>
      </c>
      <c r="M307" s="18">
        <f>IF(C307="Y",(MAX((0.013*$C$4*L307+(0.02*(J307-$C$4)*L307)),(IF(F307="E",('[1]Instructions'!$C$8*J307*L307),('[1]Instructions'!$C$7*J307*L307))))),(IF(F307="E",('[1]Instructions'!$C$8*J307*L307),('[1]Instructions'!$C$7*J307*L307))))</f>
        <v>0</v>
      </c>
      <c r="N307" s="21">
        <f t="shared" si="26"/>
        <v>0</v>
      </c>
      <c r="P307" s="22">
        <f t="shared" si="24"/>
        <v>1</v>
      </c>
      <c r="Q307" s="23">
        <f t="shared" si="27"/>
        <v>0.0027397260273972603</v>
      </c>
      <c r="R307" s="24">
        <f t="shared" si="29"/>
        <v>0</v>
      </c>
    </row>
    <row r="308" spans="1:18" ht="15.75">
      <c r="A308" s="28"/>
      <c r="B308" s="29"/>
      <c r="C308" s="30"/>
      <c r="D308" s="31"/>
      <c r="E308" s="31"/>
      <c r="F308" s="32" t="s">
        <v>21</v>
      </c>
      <c r="G308" s="17">
        <v>1560</v>
      </c>
      <c r="H308" s="33"/>
      <c r="I308" s="34"/>
      <c r="J308" s="18">
        <f t="shared" si="28"/>
        <v>0</v>
      </c>
      <c r="K308" s="19">
        <f>IF(AND(C308="Y",F308="E",J308&gt;$C$7),"1.3 &amp; 2",IF(AND(C308="Y",F308="G",J308&gt;$C$6),"1.3 &amp; 2",IF(F308="G",'[1]Instructions'!$C$7*100,'[1]Instructions'!$C$8*100)))</f>
        <v>1.5</v>
      </c>
      <c r="L308" s="20">
        <f t="shared" si="25"/>
        <v>0</v>
      </c>
      <c r="M308" s="18">
        <f>IF(C308="Y",(MAX((0.013*$C$4*L308+(0.02*(J308-$C$4)*L308)),(IF(F308="E",('[1]Instructions'!$C$8*J308*L308),('[1]Instructions'!$C$7*J308*L308))))),(IF(F308="E",('[1]Instructions'!$C$8*J308*L308),('[1]Instructions'!$C$7*J308*L308))))</f>
        <v>0</v>
      </c>
      <c r="N308" s="21">
        <f t="shared" si="26"/>
        <v>0</v>
      </c>
      <c r="P308" s="22">
        <f t="shared" si="24"/>
        <v>1</v>
      </c>
      <c r="Q308" s="23">
        <f t="shared" si="27"/>
        <v>0.0027397260273972603</v>
      </c>
      <c r="R308" s="24">
        <f t="shared" si="29"/>
        <v>0</v>
      </c>
    </row>
    <row r="309" spans="1:18" ht="15.75">
      <c r="A309" s="28"/>
      <c r="B309" s="29"/>
      <c r="C309" s="30"/>
      <c r="D309" s="31"/>
      <c r="E309" s="31"/>
      <c r="F309" s="32" t="s">
        <v>21</v>
      </c>
      <c r="G309" s="17">
        <v>1560</v>
      </c>
      <c r="H309" s="33"/>
      <c r="I309" s="34"/>
      <c r="J309" s="18">
        <f t="shared" si="28"/>
        <v>0</v>
      </c>
      <c r="K309" s="19">
        <f>IF(AND(C309="Y",F309="E",J309&gt;$C$7),"1.3 &amp; 2",IF(AND(C309="Y",F309="G",J309&gt;$C$6),"1.3 &amp; 2",IF(F309="G",'[1]Instructions'!$C$7*100,'[1]Instructions'!$C$8*100)))</f>
        <v>1.5</v>
      </c>
      <c r="L309" s="20">
        <f t="shared" si="25"/>
        <v>0</v>
      </c>
      <c r="M309" s="18">
        <f>IF(C309="Y",(MAX((0.013*$C$4*L309+(0.02*(J309-$C$4)*L309)),(IF(F309="E",('[1]Instructions'!$C$8*J309*L309),('[1]Instructions'!$C$7*J309*L309))))),(IF(F309="E",('[1]Instructions'!$C$8*J309*L309),('[1]Instructions'!$C$7*J309*L309))))</f>
        <v>0</v>
      </c>
      <c r="N309" s="21">
        <f t="shared" si="26"/>
        <v>0</v>
      </c>
      <c r="P309" s="22">
        <f t="shared" si="24"/>
        <v>1</v>
      </c>
      <c r="Q309" s="23">
        <f t="shared" si="27"/>
        <v>0.0027397260273972603</v>
      </c>
      <c r="R309" s="24">
        <f t="shared" si="29"/>
        <v>0</v>
      </c>
    </row>
    <row r="310" ht="15.75">
      <c r="F310" s="14"/>
    </row>
  </sheetData>
  <sheetProtection password="A0A8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Employees Benefits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Green, Steve PEBA</dc:creator>
  <cp:keywords/>
  <dc:description/>
  <cp:lastModifiedBy>Green, Steve PEBA</cp:lastModifiedBy>
  <dcterms:created xsi:type="dcterms:W3CDTF">2023-11-23T13:57:12Z</dcterms:created>
  <dcterms:modified xsi:type="dcterms:W3CDTF">2023-11-23T14:01:49Z</dcterms:modified>
  <cp:category/>
  <cp:version/>
  <cp:contentType/>
  <cp:contentStatus/>
</cp:coreProperties>
</file>